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1f3b9b0c9cdb0fca/Documents/Builderforecast/"/>
    </mc:Choice>
  </mc:AlternateContent>
  <xr:revisionPtr revIDLastSave="181" documentId="11_E5972774080169B9340B85086825F4DBBBE00CCE" xr6:coauthVersionLast="47" xr6:coauthVersionMax="47" xr10:uidLastSave="{C7E5211C-F99F-4D40-B655-5AC5814A387B}"/>
  <bookViews>
    <workbookView xWindow="-28920" yWindow="-120" windowWidth="29040" windowHeight="15720" activeTab="5" xr2:uid="{00000000-000D-0000-FFFF-FFFF00000000}"/>
  </bookViews>
  <sheets>
    <sheet name="Start Here" sheetId="1" r:id="rId1"/>
    <sheet name="Lists" sheetId="2" state="hidden" r:id="rId2"/>
    <sheet name="Dashboard" sheetId="3" r:id="rId3"/>
    <sheet name="Defects Register" sheetId="4" r:id="rId4"/>
    <sheet name="Room Checklist" sheetId="5" r:id="rId5"/>
    <sheet name="Handover Pack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" i="4" l="1"/>
  <c r="Q17" i="4"/>
  <c r="Q18" i="4"/>
  <c r="Q19" i="4"/>
  <c r="Q20" i="4"/>
  <c r="Q21" i="4"/>
  <c r="Q22" i="4"/>
  <c r="Q23" i="4"/>
  <c r="Q24" i="4"/>
  <c r="Q25" i="4"/>
  <c r="Q26" i="4"/>
  <c r="Q27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15" i="4"/>
  <c r="Q14" i="4"/>
  <c r="Q13" i="4"/>
  <c r="Q12" i="4"/>
  <c r="Q11" i="4"/>
  <c r="Q10" i="4"/>
  <c r="F10" i="3"/>
  <c r="F17" i="3"/>
  <c r="F9" i="3"/>
  <c r="F16" i="3"/>
  <c r="F8" i="3"/>
  <c r="F15" i="3"/>
  <c r="F7" i="3"/>
  <c r="F14" i="3"/>
  <c r="F6" i="3"/>
  <c r="F13" i="3"/>
  <c r="F12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<sst xmlns="http://schemas.openxmlformats.org/spreadsheetml/2006/main" count="329" uniqueCount="203">
  <si>
    <t>Defects and Handover Checklist Template</t>
  </si>
  <si>
    <t>BuilderForecast template - sample residential data included</t>
  </si>
  <si>
    <t>Template purpose</t>
  </si>
  <si>
    <t>Track defects, incomplete works, verification, client sign-off and handover document completion before practical completion.</t>
  </si>
  <si>
    <t>Sample project</t>
  </si>
  <si>
    <t>Lot 14 Riverside Estate - New 4 Bedroom Residence</t>
  </si>
  <si>
    <t>Project address</t>
  </si>
  <si>
    <t>14 Rivergum Circuit, NSW</t>
  </si>
  <si>
    <t>Template pricing</t>
  </si>
  <si>
    <t>TBC - pricing to be set after review</t>
  </si>
  <si>
    <t>Best suited for</t>
  </si>
  <si>
    <t>Residential builders, owner-builders, project managers and small construction teams</t>
  </si>
  <si>
    <t>Positioning note</t>
  </si>
  <si>
    <t>BuilderForecast supports project budget control, variations, allowances, subcontractor costs, cost-to-complete and reporting. MeasureBuild is the separate estimating and drawing review service.</t>
  </si>
  <si>
    <t>Current BuilderForecast templates page</t>
  </si>
  <si>
    <t>https://builderforecast.online/templates</t>
  </si>
  <si>
    <t>BuilderForecast website</t>
  </si>
  <si>
    <t>https://builderforecast.online</t>
  </si>
  <si>
    <t>MeasureBuild website</t>
  </si>
  <si>
    <t>https://measurebuild.com.au/</t>
  </si>
  <si>
    <t>Workbook contents</t>
  </si>
  <si>
    <t>Dashboard</t>
  </si>
  <si>
    <t>Defects Register</t>
  </si>
  <si>
    <t>Room Checklist</t>
  </si>
  <si>
    <t>Handover Pack</t>
  </si>
  <si>
    <t>Lists</t>
  </si>
  <si>
    <t>How to use this template</t>
  </si>
  <si>
    <t>Update the status date and practical completion target on the Dashboard.</t>
  </si>
  <si>
    <t>Log every defect with location, priority, responsible trade and target closeout date.</t>
  </si>
  <si>
    <t>Use Room Checklist during pre-handover walks to avoid missed areas.</t>
  </si>
  <si>
    <t>Complete the Handover Pack checklist before client handover.</t>
  </si>
  <si>
    <t>Use final defect cost exposure in BuilderForecast cost-to-complete and reporting.</t>
  </si>
  <si>
    <t>Dropdown Lists</t>
  </si>
  <si>
    <t>Editable lists used by dropdowns across this workbook.</t>
  </si>
  <si>
    <t>Priority</t>
  </si>
  <si>
    <t>Status</t>
  </si>
  <si>
    <t>Trade</t>
  </si>
  <si>
    <t>YesNo</t>
  </si>
  <si>
    <t>Low</t>
  </si>
  <si>
    <t>Open</t>
  </si>
  <si>
    <t>Builder</t>
  </si>
  <si>
    <t>Yes</t>
  </si>
  <si>
    <t>Medium</t>
  </si>
  <si>
    <t>In Progress</t>
  </si>
  <si>
    <t>Carpenter</t>
  </si>
  <si>
    <t>No</t>
  </si>
  <si>
    <t>High</t>
  </si>
  <si>
    <t>Ready for Review</t>
  </si>
  <si>
    <t>Painter</t>
  </si>
  <si>
    <t>N/A</t>
  </si>
  <si>
    <t>Critical</t>
  </si>
  <si>
    <t>Closed</t>
  </si>
  <si>
    <t>Plumber</t>
  </si>
  <si>
    <t>Deferred</t>
  </si>
  <si>
    <t>Electrician</t>
  </si>
  <si>
    <t>Tiler</t>
  </si>
  <si>
    <t>Flooring</t>
  </si>
  <si>
    <t>Cleaner</t>
  </si>
  <si>
    <t>Joiner</t>
  </si>
  <si>
    <t>Landscaper</t>
  </si>
  <si>
    <t>Roofer</t>
  </si>
  <si>
    <t>Cladding</t>
  </si>
  <si>
    <t>Supplier</t>
  </si>
  <si>
    <t>Defects and Handover Dashboard</t>
  </si>
  <si>
    <t>Practical completion readiness, open defects and handover pack status.</t>
  </si>
  <si>
    <t>Project</t>
  </si>
  <si>
    <t>Status Date</t>
  </si>
  <si>
    <t>Address</t>
  </si>
  <si>
    <t>PM</t>
  </si>
  <si>
    <t>A. Project Manager</t>
  </si>
  <si>
    <t>Client Walkthrough</t>
  </si>
  <si>
    <t>Warranty Period Start</t>
  </si>
  <si>
    <t>Prepared For</t>
  </si>
  <si>
    <t>Client / Owner</t>
  </si>
  <si>
    <t>Notes</t>
  </si>
  <si>
    <t>Review weekly in final month and daily during handover week.</t>
  </si>
  <si>
    <t>Report Revision</t>
  </si>
  <si>
    <t>Draft Rev A</t>
  </si>
  <si>
    <t>Total Defects</t>
  </si>
  <si>
    <t>Count</t>
  </si>
  <si>
    <t>Open / In Progress</t>
  </si>
  <si>
    <t>High or Critical Open</t>
  </si>
  <si>
    <t>Overdue Items</t>
  </si>
  <si>
    <t>Closed Defects</t>
  </si>
  <si>
    <t>Handover Docs Complete</t>
  </si>
  <si>
    <t>Log, assign, close and verify defects before handover.</t>
  </si>
  <si>
    <t>Defect ID</t>
  </si>
  <si>
    <t>Date Raised</t>
  </si>
  <si>
    <t>Area</t>
  </si>
  <si>
    <t>Location</t>
  </si>
  <si>
    <t>Category</t>
  </si>
  <si>
    <t>Description</t>
  </si>
  <si>
    <t>Trade Responsible</t>
  </si>
  <si>
    <t>Owner</t>
  </si>
  <si>
    <t>Target Closeout</t>
  </si>
  <si>
    <t>Completed Date</t>
  </si>
  <si>
    <t>Verified By</t>
  </si>
  <si>
    <t>Client Sign-off</t>
  </si>
  <si>
    <t>Builder Sign-off</t>
  </si>
  <si>
    <t>Cost Exposure</t>
  </si>
  <si>
    <t>Days Open</t>
  </si>
  <si>
    <t>Notes / Photo Ref</t>
  </si>
  <si>
    <t>DEF-001</t>
  </si>
  <si>
    <t>Kitchen</t>
  </si>
  <si>
    <t>Island bench</t>
  </si>
  <si>
    <t>Joinery</t>
  </si>
  <si>
    <t>Minor chip to island end panel.</t>
  </si>
  <si>
    <t>Photo DEF-001.jpg</t>
  </si>
  <si>
    <t>DEF-002</t>
  </si>
  <si>
    <t>Ensuite</t>
  </si>
  <si>
    <t>Shower wall</t>
  </si>
  <si>
    <t>Tiling</t>
  </si>
  <si>
    <t>Uneven grout line at niche.</t>
  </si>
  <si>
    <t>Site Supervisor</t>
  </si>
  <si>
    <t>Rework booked.</t>
  </si>
  <si>
    <t>DEF-003</t>
  </si>
  <si>
    <t>Bedroom 2</t>
  </si>
  <si>
    <t>North wall</t>
  </si>
  <si>
    <t>Paint</t>
  </si>
  <si>
    <t>Paint touch-up required around power point.</t>
  </si>
  <si>
    <t>Review at next walk.</t>
  </si>
  <si>
    <t>DEF-004</t>
  </si>
  <si>
    <t>External</t>
  </si>
  <si>
    <t>Front entry</t>
  </si>
  <si>
    <t>Sealant missing at vertical cladding trim.</t>
  </si>
  <si>
    <t>Weatherproofing item.</t>
  </si>
  <si>
    <t>DEF-005</t>
  </si>
  <si>
    <t>Bathroom</t>
  </si>
  <si>
    <t>Vanity</t>
  </si>
  <si>
    <t>Plumbing</t>
  </si>
  <si>
    <t>Mixer handle loose.</t>
  </si>
  <si>
    <t>Closed after plumber adjustment.</t>
  </si>
  <si>
    <t>DEF-006</t>
  </si>
  <si>
    <t>Garage</t>
  </si>
  <si>
    <t>Floor</t>
  </si>
  <si>
    <t>Concrete</t>
  </si>
  <si>
    <t>Minor concrete spall near garage door.</t>
  </si>
  <si>
    <t>Agree repair method with client.</t>
  </si>
  <si>
    <t>Room-by-Room Handover Checklist</t>
  </si>
  <si>
    <t>Use during pre-handover inspection walks.</t>
  </si>
  <si>
    <t>Area / Room</t>
  </si>
  <si>
    <t>Item</t>
  </si>
  <si>
    <t>Check</t>
  </si>
  <si>
    <t>Acceptable?</t>
  </si>
  <si>
    <t>Responsible Trade</t>
  </si>
  <si>
    <t>Due Date</t>
  </si>
  <si>
    <t>Signed Off By</t>
  </si>
  <si>
    <t>Benchtops</t>
  </si>
  <si>
    <t>No chips, scratches, stains or open joins.</t>
  </si>
  <si>
    <t>Island end panel chip.</t>
  </si>
  <si>
    <t>Cabinetry</t>
  </si>
  <si>
    <t>Doors aligned, handles secure, drawers soft-close.</t>
  </si>
  <si>
    <t>Bathrooms</t>
  </si>
  <si>
    <t>Waterproofed tiled areas</t>
  </si>
  <si>
    <t>Tiles sound, grout clean, silicone complete.</t>
  </si>
  <si>
    <t>Ensuite niche.</t>
  </si>
  <si>
    <t>Bedrooms</t>
  </si>
  <si>
    <t>Paint finish</t>
  </si>
  <si>
    <t>Walls and trims clean with no visible patches.</t>
  </si>
  <si>
    <t>Bedroom 2 touch-up.</t>
  </si>
  <si>
    <t>Cladding and sealants</t>
  </si>
  <si>
    <t>Flashings, trims and sealant lines complete.</t>
  </si>
  <si>
    <t>Front entry trim.</t>
  </si>
  <si>
    <t>Floor and door</t>
  </si>
  <si>
    <t>Floor clean, door operates and seals.</t>
  </si>
  <si>
    <t>Concrete spall.</t>
  </si>
  <si>
    <t>Handover Pack Checklist</t>
  </si>
  <si>
    <t>Documents, warranties, certificates, keys and final handover items.</t>
  </si>
  <si>
    <t>Item No</t>
  </si>
  <si>
    <t>Handover Item</t>
  </si>
  <si>
    <t>Required From</t>
  </si>
  <si>
    <t>Received Date</t>
  </si>
  <si>
    <t>Responsible Person</t>
  </si>
  <si>
    <t>HO-001</t>
  </si>
  <si>
    <t>Occupation certificate / final approval</t>
  </si>
  <si>
    <t>Certifier</t>
  </si>
  <si>
    <t>Required before handover.</t>
  </si>
  <si>
    <t>HO-002</t>
  </si>
  <si>
    <t>Plumbing compliance certificate</t>
  </si>
  <si>
    <t>HO-003</t>
  </si>
  <si>
    <t>Electrical certificate and safety switch test</t>
  </si>
  <si>
    <t>HO-004</t>
  </si>
  <si>
    <t>Waterproofing certificates</t>
  </si>
  <si>
    <t>Waterproofer</t>
  </si>
  <si>
    <t>Complete</t>
  </si>
  <si>
    <t>Filed.</t>
  </si>
  <si>
    <t>HO-005</t>
  </si>
  <si>
    <t>Appliance manuals and warranty cards</t>
  </si>
  <si>
    <t>Appliance Supplier</t>
  </si>
  <si>
    <t>HO-006</t>
  </si>
  <si>
    <t>Paint colour schedule</t>
  </si>
  <si>
    <t>Add final touch-up tin labels.</t>
  </si>
  <si>
    <t>HO-007</t>
  </si>
  <si>
    <t>Keys, remotes and access codes</t>
  </si>
  <si>
    <t>Prepare handover envelope.</t>
  </si>
  <si>
    <t>HO-008</t>
  </si>
  <si>
    <t>Cleaning completion checklist</t>
  </si>
  <si>
    <t>HO-009</t>
  </si>
  <si>
    <t>Defects closeout report</t>
  </si>
  <si>
    <t>Export from this workbook.</t>
  </si>
  <si>
    <t xml:space="preserve">Target Prac. Comp. </t>
  </si>
  <si>
    <t>Lot 14 Riverside Estate - 4 bed residential</t>
  </si>
  <si>
    <t>Warranty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</si>
</sst>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\$#,##0"/>
  </numFmts>
  <fonts count="8">
    <font>
      <sz val="11"/>
      <name val="Carlito"/>
    </font>
    <font>
      <b/>
      <sz val="16"/>
      <color rgb="FFFFFFFF"/>
      <name val="Carlito"/>
    </font>
    <font>
      <i/>
      <sz val="11"/>
      <color rgb="FF0F172A"/>
      <name val="Carlito"/>
    </font>
    <font>
      <b/>
      <sz val="11"/>
      <color rgb="FF0F172A"/>
      <name val="Carlito"/>
    </font>
    <font>
      <b/>
      <sz val="11"/>
      <color rgb="FFFFFFFF"/>
      <name val="Carlito"/>
    </font>
    <font>
      <sz val="11"/>
      <color rgb="FF0F172A"/>
      <name val="Carlito"/>
    </font>
    <font>
      <b/>
      <sz val="11"/>
      <color rgb="FF0F4C5C"/>
      <name val="Carlito"/>
    </font>
    <font>
      <sz val="8"/>
      <name val="Carlito"/>
    </font>
  </fonts>
  <fills count="8">
    <fill>
      <patternFill patternType="none"/>
    </fill>
    <fill>
      <patternFill patternType="gray125"/>
    </fill>
    <fill>
      <patternFill patternType="solid">
        <fgColor rgb="FF0F4C5C"/>
      </patternFill>
    </fill>
    <fill>
      <patternFill patternType="solid">
        <fgColor rgb="FFE2E8F0"/>
      </patternFill>
    </fill>
    <fill>
      <patternFill patternType="solid">
        <fgColor rgb="FFEAF6F8"/>
      </patternFill>
    </fill>
    <fill>
      <patternFill patternType="solid">
        <fgColor rgb="FFFEF3C7"/>
      </patternFill>
    </fill>
    <fill>
      <patternFill patternType="solid">
        <fgColor rgb="FFF8FAFC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4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2" borderId="0" xfId="0" applyFont="1" applyFill="1" applyAlignment="1">
      <alignment horizontal="center" vertical="top" wrapText="1"/>
    </xf>
    <xf numFmtId="164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 indent="1"/>
    </xf>
    <xf numFmtId="0" fontId="0" fillId="0" borderId="0" xfId="0" applyAlignment="1">
      <alignment horizontal="right" vertical="center" indent="1"/>
    </xf>
    <xf numFmtId="0" fontId="0" fillId="0" borderId="0" xfId="0" applyAlignment="1">
      <alignment horizontal="right"/>
    </xf>
    <xf numFmtId="0" fontId="3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top" wrapText="1"/>
    </xf>
    <xf numFmtId="164" fontId="5" fillId="5" borderId="2" xfId="0" applyNumberFormat="1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5" fillId="5" borderId="2" xfId="0" applyFont="1" applyFill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left" vertical="center" wrapText="1"/>
    </xf>
    <xf numFmtId="164" fontId="5" fillId="5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12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alignment horizontal="center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font>
        <color rgb="FFDC2626"/>
      </font>
    </dxf>
    <dxf>
      <alignment horizontal="left" textRotation="0" justifyLastLine="0" shrinkToFit="0" readingOrder="0"/>
    </dxf>
    <dxf>
      <alignment horizontal="center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center" textRotation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AU"/>
              <a:t>Defects by Status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Count</c:v>
          </c:tx>
          <c:invertIfNegative val="1"/>
          <c:cat>
            <c:strRef>
              <c:f>Dashboard!$E$6:$E$10</c:f>
              <c:strCache>
                <c:ptCount val="5"/>
                <c:pt idx="0">
                  <c:v>Open</c:v>
                </c:pt>
                <c:pt idx="1">
                  <c:v>In Progress</c:v>
                </c:pt>
                <c:pt idx="2">
                  <c:v>Ready for Review</c:v>
                </c:pt>
                <c:pt idx="3">
                  <c:v>Closed</c:v>
                </c:pt>
                <c:pt idx="4">
                  <c:v>Deferred</c:v>
                </c:pt>
              </c:strCache>
            </c:strRef>
          </c:cat>
          <c:val>
            <c:numRef>
              <c:f>Dashboard!$F$6:$F$10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4-45E1-97D3-EC02BA053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295275</xdr:colOff>
      <xdr:row>4</xdr:row>
      <xdr:rowOff>104775</xdr:rowOff>
    </xdr:from>
    <xdr:to>
      <xdr:col>12</xdr:col>
      <xdr:colOff>276225</xdr:colOff>
      <xdr:row>17</xdr:row>
      <xdr:rowOff>66675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efectsRegisterTable" displayName="DefectsRegisterTable" ref="A9:R121" headerRowDxfId="8">
  <tableColumns count="18">
    <tableColumn id="1" xr3:uid="{00000000-0010-0000-0000-000001000000}" name="Defect ID"/>
    <tableColumn id="2" xr3:uid="{00000000-0010-0000-0000-000002000000}" name="Date Raised" dataDxfId="7"/>
    <tableColumn id="3" xr3:uid="{00000000-0010-0000-0000-000003000000}" name="Area"/>
    <tableColumn id="4" xr3:uid="{00000000-0010-0000-0000-000004000000}" name="Location"/>
    <tableColumn id="5" xr3:uid="{00000000-0010-0000-0000-000005000000}" name="Category"/>
    <tableColumn id="6" xr3:uid="{00000000-0010-0000-0000-000006000000}" name="Description"/>
    <tableColumn id="7" xr3:uid="{00000000-0010-0000-0000-000007000000}" name="Priority"/>
    <tableColumn id="8" xr3:uid="{00000000-0010-0000-0000-000008000000}" name="Trade Responsible"/>
    <tableColumn id="9" xr3:uid="{00000000-0010-0000-0000-000009000000}" name="Status"/>
    <tableColumn id="10" xr3:uid="{00000000-0010-0000-0000-00000A000000}" name="Owner"/>
    <tableColumn id="11" xr3:uid="{00000000-0010-0000-0000-00000B000000}" name="Target Closeout" dataDxfId="5"/>
    <tableColumn id="12" xr3:uid="{00000000-0010-0000-0000-00000C000000}" name="Completed Date" dataDxfId="4"/>
    <tableColumn id="13" xr3:uid="{00000000-0010-0000-0000-00000D000000}" name="Verified By"/>
    <tableColumn id="14" xr3:uid="{00000000-0010-0000-0000-00000E000000}" name="Client Sign-off"/>
    <tableColumn id="15" xr3:uid="{00000000-0010-0000-0000-00000F000000}" name="Builder Sign-off"/>
    <tableColumn id="16" xr3:uid="{00000000-0010-0000-0000-000010000000}" name="Cost Exposure"/>
    <tableColumn id="17" xr3:uid="{00000000-0010-0000-0000-000011000000}" name="Days Open" dataDxfId="3"/>
    <tableColumn id="18" xr3:uid="{00000000-0010-0000-0000-000012000000}" name="Notes / Photo Ref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oomChecklistTable" displayName="RoomChecklistTable" ref="A9:J61">
  <tableColumns count="10">
    <tableColumn id="1" xr3:uid="{00000000-0010-0000-0100-000001000000}" name="Area / Room"/>
    <tableColumn id="2" xr3:uid="{00000000-0010-0000-0100-000002000000}" name="Item"/>
    <tableColumn id="3" xr3:uid="{00000000-0010-0000-0100-000003000000}" name="Check"/>
    <tableColumn id="4" xr3:uid="{00000000-0010-0000-0100-000004000000}" name="Acceptable?"/>
    <tableColumn id="5" xr3:uid="{00000000-0010-0000-0100-000005000000}" name="Defect ID"/>
    <tableColumn id="6" xr3:uid="{00000000-0010-0000-0100-000006000000}" name="Responsible Trade"/>
    <tableColumn id="7" xr3:uid="{00000000-0010-0000-0100-000007000000}" name="Due Date"/>
    <tableColumn id="8" xr3:uid="{00000000-0010-0000-0100-000008000000}" name="Signed Off By"/>
    <tableColumn id="9" xr3:uid="{00000000-0010-0000-0100-000009000000}" name="Status"/>
    <tableColumn id="10" xr3:uid="{00000000-0010-0000-0100-00000A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HandoverPackTable" displayName="HandoverPackTable" ref="A9:H81" headerRowDxfId="11">
  <tableColumns count="8">
    <tableColumn id="1" xr3:uid="{00000000-0010-0000-0200-000001000000}" name="Item No"/>
    <tableColumn id="2" xr3:uid="{00000000-0010-0000-0200-000002000000}" name="Handover Item"/>
    <tableColumn id="3" xr3:uid="{00000000-0010-0000-0200-000003000000}" name="Required From"/>
    <tableColumn id="4" xr3:uid="{00000000-0010-0000-0200-000004000000}" name="Due Date" dataDxfId="10"/>
    <tableColumn id="5" xr3:uid="{00000000-0010-0000-0200-000005000000}" name="Received Date" dataDxfId="9"/>
    <tableColumn id="6" xr3:uid="{00000000-0010-0000-0200-000006000000}" name="Responsible Person"/>
    <tableColumn id="7" xr3:uid="{00000000-0010-0000-0200-000007000000}" name="Status"/>
    <tableColumn id="8" xr3:uid="{00000000-0010-0000-0200-000008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62"/>
  <sheetViews>
    <sheetView workbookViewId="0">
      <selection activeCell="D2" sqref="D2"/>
    </sheetView>
  </sheetViews>
  <sheetFormatPr defaultRowHeight="14.25"/>
  <cols>
    <col min="1" max="1" width="24.625" style="9" customWidth="1"/>
    <col min="2" max="2" width="70" style="9" customWidth="1"/>
    <col min="3" max="3" width="8" customWidth="1"/>
    <col min="4" max="4" width="38.875" customWidth="1"/>
  </cols>
  <sheetData>
    <row r="2" spans="1:4" ht="63" customHeight="1">
      <c r="D2" s="13" t="e" vm="1">
        <v>#VALUE!</v>
      </c>
    </row>
    <row r="4" spans="1:4" ht="18.600000000000001" customHeight="1">
      <c r="A4" s="29" t="s">
        <v>0</v>
      </c>
      <c r="B4" s="29"/>
      <c r="C4" s="29"/>
      <c r="D4" s="29"/>
    </row>
    <row r="5" spans="1:4" ht="17.45" customHeight="1">
      <c r="A5" s="30" t="s">
        <v>1</v>
      </c>
      <c r="B5" s="30"/>
      <c r="C5" s="30"/>
      <c r="D5" s="30"/>
    </row>
    <row r="6" spans="1:4" ht="28.5">
      <c r="A6" s="1" t="s">
        <v>2</v>
      </c>
      <c r="B6" s="10" t="s">
        <v>3</v>
      </c>
      <c r="C6" s="4"/>
      <c r="D6" s="4"/>
    </row>
    <row r="7" spans="1:4" ht="15">
      <c r="A7" s="1" t="s">
        <v>4</v>
      </c>
      <c r="B7" s="10" t="s">
        <v>5</v>
      </c>
      <c r="C7" s="4"/>
      <c r="D7" s="4"/>
    </row>
    <row r="8" spans="1:4" ht="15">
      <c r="A8" s="1" t="s">
        <v>6</v>
      </c>
      <c r="B8" s="10" t="s">
        <v>7</v>
      </c>
      <c r="C8" s="4"/>
      <c r="D8" s="4"/>
    </row>
    <row r="9" spans="1:4" ht="15">
      <c r="A9" s="1" t="s">
        <v>8</v>
      </c>
      <c r="B9" s="10" t="s">
        <v>9</v>
      </c>
      <c r="C9" s="4"/>
      <c r="D9" s="4"/>
    </row>
    <row r="10" spans="1:4" ht="28.5">
      <c r="A10" s="1" t="s">
        <v>10</v>
      </c>
      <c r="B10" s="10" t="s">
        <v>11</v>
      </c>
      <c r="C10" s="4"/>
      <c r="D10" s="4"/>
    </row>
    <row r="11" spans="1:4" ht="42.75">
      <c r="A11" s="1" t="s">
        <v>12</v>
      </c>
      <c r="B11" s="10" t="s">
        <v>13</v>
      </c>
      <c r="C11" s="4"/>
      <c r="D11" s="4"/>
    </row>
    <row r="12" spans="1:4" ht="30">
      <c r="A12" s="1" t="s">
        <v>14</v>
      </c>
      <c r="B12" s="10" t="s">
        <v>15</v>
      </c>
      <c r="C12" s="4"/>
      <c r="D12" s="4"/>
    </row>
    <row r="13" spans="1:4" ht="15">
      <c r="A13" s="1" t="s">
        <v>16</v>
      </c>
      <c r="B13" s="10" t="s">
        <v>17</v>
      </c>
      <c r="C13" s="4"/>
      <c r="D13" s="4"/>
    </row>
    <row r="14" spans="1:4" ht="15">
      <c r="A14" s="1" t="s">
        <v>18</v>
      </c>
      <c r="B14" s="10" t="s">
        <v>19</v>
      </c>
      <c r="C14" s="4"/>
      <c r="D14" s="4"/>
    </row>
    <row r="15" spans="1:4">
      <c r="C15" s="4"/>
      <c r="D15" s="4"/>
    </row>
    <row r="16" spans="1:4" ht="15">
      <c r="A16" s="2" t="s">
        <v>20</v>
      </c>
      <c r="B16" s="2"/>
      <c r="C16" s="5"/>
      <c r="D16" s="5"/>
    </row>
    <row r="17" spans="1:4">
      <c r="A17" s="11">
        <v>1</v>
      </c>
      <c r="B17" s="10" t="s">
        <v>21</v>
      </c>
      <c r="C17" s="3"/>
      <c r="D17" s="3"/>
    </row>
    <row r="18" spans="1:4">
      <c r="A18" s="11">
        <v>2</v>
      </c>
      <c r="B18" s="10" t="s">
        <v>22</v>
      </c>
      <c r="C18" s="3"/>
      <c r="D18" s="3"/>
    </row>
    <row r="19" spans="1:4">
      <c r="A19" s="11">
        <v>3</v>
      </c>
      <c r="B19" s="10" t="s">
        <v>23</v>
      </c>
      <c r="C19" s="3"/>
      <c r="D19" s="3"/>
    </row>
    <row r="20" spans="1:4">
      <c r="A20" s="11">
        <v>4</v>
      </c>
      <c r="B20" s="10" t="s">
        <v>24</v>
      </c>
      <c r="C20" s="3"/>
      <c r="D20" s="3"/>
    </row>
    <row r="21" spans="1:4">
      <c r="A21" s="11">
        <v>5</v>
      </c>
      <c r="B21" s="10" t="s">
        <v>25</v>
      </c>
      <c r="C21" s="3"/>
      <c r="D21" s="3"/>
    </row>
    <row r="22" spans="1:4">
      <c r="A22" s="12"/>
      <c r="C22" s="4"/>
      <c r="D22" s="4"/>
    </row>
    <row r="23" spans="1:4">
      <c r="C23" s="4"/>
      <c r="D23" s="4"/>
    </row>
    <row r="24" spans="1:4" ht="15">
      <c r="A24" s="2" t="s">
        <v>26</v>
      </c>
      <c r="B24" s="2"/>
      <c r="C24" s="5"/>
      <c r="D24" s="5"/>
    </row>
    <row r="25" spans="1:4">
      <c r="A25" s="11">
        <v>1</v>
      </c>
      <c r="B25" s="10" t="s">
        <v>27</v>
      </c>
      <c r="C25" s="3"/>
      <c r="D25" s="3"/>
    </row>
    <row r="26" spans="1:4">
      <c r="A26" s="11">
        <v>2</v>
      </c>
      <c r="B26" s="10" t="s">
        <v>28</v>
      </c>
      <c r="C26" s="3"/>
      <c r="D26" s="3"/>
    </row>
    <row r="27" spans="1:4">
      <c r="A27" s="11">
        <v>3</v>
      </c>
      <c r="B27" s="10" t="s">
        <v>29</v>
      </c>
      <c r="C27" s="3"/>
      <c r="D27" s="3"/>
    </row>
    <row r="28" spans="1:4">
      <c r="A28" s="11">
        <v>4</v>
      </c>
      <c r="B28" s="10" t="s">
        <v>30</v>
      </c>
      <c r="C28" s="3"/>
      <c r="D28" s="3"/>
    </row>
    <row r="29" spans="1:4">
      <c r="A29" s="11">
        <v>5</v>
      </c>
      <c r="B29" s="10" t="s">
        <v>31</v>
      </c>
      <c r="C29" s="3"/>
      <c r="D29" s="3"/>
    </row>
    <row r="30" spans="1:4">
      <c r="C30" s="4"/>
      <c r="D30" s="4"/>
    </row>
    <row r="31" spans="1:4">
      <c r="C31" s="4"/>
      <c r="D31" s="4"/>
    </row>
    <row r="32" spans="1:4">
      <c r="C32" s="4"/>
      <c r="D32" s="4"/>
    </row>
    <row r="33" spans="3:4">
      <c r="C33" s="4"/>
      <c r="D33" s="4"/>
    </row>
    <row r="34" spans="3:4">
      <c r="C34" s="4"/>
      <c r="D34" s="4"/>
    </row>
    <row r="35" spans="3:4">
      <c r="C35" s="4"/>
      <c r="D35" s="4"/>
    </row>
    <row r="36" spans="3:4">
      <c r="C36" s="4"/>
      <c r="D36" s="4"/>
    </row>
    <row r="37" spans="3:4">
      <c r="C37" s="4"/>
      <c r="D37" s="4"/>
    </row>
    <row r="38" spans="3:4">
      <c r="C38" s="4"/>
      <c r="D38" s="4"/>
    </row>
    <row r="39" spans="3:4">
      <c r="C39" s="4"/>
      <c r="D39" s="4"/>
    </row>
    <row r="40" spans="3:4">
      <c r="C40" s="4"/>
      <c r="D40" s="4"/>
    </row>
    <row r="41" spans="3:4">
      <c r="C41" s="4"/>
      <c r="D41" s="4"/>
    </row>
    <row r="42" spans="3:4">
      <c r="C42" s="4"/>
      <c r="D42" s="4"/>
    </row>
    <row r="43" spans="3:4">
      <c r="C43" s="4"/>
      <c r="D43" s="4"/>
    </row>
    <row r="44" spans="3:4">
      <c r="C44" s="4"/>
      <c r="D44" s="4"/>
    </row>
    <row r="45" spans="3:4">
      <c r="C45" s="4"/>
      <c r="D45" s="4"/>
    </row>
    <row r="46" spans="3:4">
      <c r="C46" s="4"/>
      <c r="D46" s="4"/>
    </row>
    <row r="47" spans="3:4">
      <c r="C47" s="4"/>
      <c r="D47" s="4"/>
    </row>
    <row r="48" spans="3:4">
      <c r="C48" s="4"/>
      <c r="D48" s="4"/>
    </row>
    <row r="49" spans="3:4">
      <c r="C49" s="4"/>
      <c r="D49" s="4"/>
    </row>
    <row r="50" spans="3:4">
      <c r="C50" s="4"/>
      <c r="D50" s="4"/>
    </row>
    <row r="51" spans="3:4">
      <c r="C51" s="4"/>
      <c r="D51" s="4"/>
    </row>
    <row r="52" spans="3:4">
      <c r="C52" s="4"/>
      <c r="D52" s="4"/>
    </row>
    <row r="53" spans="3:4">
      <c r="C53" s="4"/>
      <c r="D53" s="4"/>
    </row>
    <row r="54" spans="3:4">
      <c r="C54" s="4"/>
      <c r="D54" s="4"/>
    </row>
    <row r="55" spans="3:4">
      <c r="C55" s="4"/>
      <c r="D55" s="4"/>
    </row>
    <row r="56" spans="3:4">
      <c r="C56" s="4"/>
      <c r="D56" s="4"/>
    </row>
    <row r="57" spans="3:4">
      <c r="C57" s="4"/>
      <c r="D57" s="4"/>
    </row>
    <row r="58" spans="3:4">
      <c r="C58" s="4"/>
      <c r="D58" s="4"/>
    </row>
    <row r="59" spans="3:4">
      <c r="C59" s="4"/>
      <c r="D59" s="4"/>
    </row>
    <row r="60" spans="3:4">
      <c r="C60" s="4"/>
      <c r="D60" s="4"/>
    </row>
    <row r="61" spans="3:4">
      <c r="C61" s="4"/>
      <c r="D61" s="4"/>
    </row>
    <row r="62" spans="3:4">
      <c r="C62" s="4"/>
      <c r="D62" s="4"/>
    </row>
  </sheetData>
  <mergeCells count="2">
    <mergeCell ref="A4:D4"/>
    <mergeCell ref="A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workbookViewId="0">
      <selection sqref="A1:J1"/>
    </sheetView>
  </sheetViews>
  <sheetFormatPr defaultRowHeight="14.25"/>
  <cols>
    <col min="1" max="1" width="16" customWidth="1"/>
    <col min="2" max="2" width="18" customWidth="1"/>
    <col min="3" max="4" width="16" customWidth="1"/>
  </cols>
  <sheetData>
    <row r="1" spans="1:10" ht="18.600000000000001" customHeight="1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7.45" customHeight="1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</row>
    <row r="4" spans="1:10" ht="15">
      <c r="A4" s="2" t="s">
        <v>34</v>
      </c>
      <c r="B4" s="2" t="s">
        <v>35</v>
      </c>
      <c r="C4" s="2" t="s">
        <v>36</v>
      </c>
      <c r="D4" s="2" t="s">
        <v>37</v>
      </c>
    </row>
    <row r="5" spans="1:10">
      <c r="A5" t="s">
        <v>38</v>
      </c>
      <c r="B5" t="s">
        <v>39</v>
      </c>
      <c r="C5" t="s">
        <v>40</v>
      </c>
      <c r="D5" t="s">
        <v>41</v>
      </c>
    </row>
    <row r="6" spans="1:10">
      <c r="A6" t="s">
        <v>42</v>
      </c>
      <c r="B6" t="s">
        <v>43</v>
      </c>
      <c r="C6" t="s">
        <v>44</v>
      </c>
      <c r="D6" t="s">
        <v>45</v>
      </c>
    </row>
    <row r="7" spans="1:10">
      <c r="A7" t="s">
        <v>46</v>
      </c>
      <c r="B7" t="s">
        <v>47</v>
      </c>
      <c r="C7" t="s">
        <v>48</v>
      </c>
      <c r="D7" t="s">
        <v>49</v>
      </c>
    </row>
    <row r="8" spans="1:10">
      <c r="A8" t="s">
        <v>50</v>
      </c>
      <c r="B8" t="s">
        <v>51</v>
      </c>
      <c r="C8" t="s">
        <v>52</v>
      </c>
    </row>
    <row r="9" spans="1:10">
      <c r="B9" t="s">
        <v>53</v>
      </c>
      <c r="C9" t="s">
        <v>54</v>
      </c>
    </row>
    <row r="10" spans="1:10">
      <c r="C10" t="s">
        <v>55</v>
      </c>
    </row>
    <row r="11" spans="1:10">
      <c r="C11" t="s">
        <v>56</v>
      </c>
    </row>
    <row r="12" spans="1:10">
      <c r="C12" t="s">
        <v>57</v>
      </c>
    </row>
    <row r="13" spans="1:10">
      <c r="C13" t="s">
        <v>58</v>
      </c>
    </row>
    <row r="14" spans="1:10">
      <c r="C14" t="s">
        <v>59</v>
      </c>
    </row>
    <row r="15" spans="1:10">
      <c r="C15" t="s">
        <v>60</v>
      </c>
    </row>
    <row r="16" spans="1:10">
      <c r="C16" t="s">
        <v>61</v>
      </c>
    </row>
    <row r="17" spans="3:3">
      <c r="C17" t="s">
        <v>62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workbookViewId="0">
      <selection sqref="A1:XFD1"/>
    </sheetView>
  </sheetViews>
  <sheetFormatPr defaultRowHeight="14.25"/>
  <cols>
    <col min="1" max="1" width="24" customWidth="1"/>
    <col min="2" max="2" width="23.875" customWidth="1"/>
    <col min="3" max="4" width="13.125" customWidth="1"/>
    <col min="5" max="5" width="24" customWidth="1"/>
    <col min="6" max="6" width="13.875" customWidth="1"/>
    <col min="7" max="7" width="3" customWidth="1"/>
    <col min="8" max="11" width="11.25" customWidth="1"/>
    <col min="12" max="12" width="33.875" customWidth="1"/>
    <col min="13" max="13" width="9.75" customWidth="1"/>
  </cols>
  <sheetData>
    <row r="1" spans="1:13" ht="63" customHeight="1">
      <c r="A1" s="9"/>
      <c r="B1" s="9"/>
      <c r="L1" s="13" t="e" vm="1">
        <v>#VALUE!</v>
      </c>
    </row>
    <row r="2" spans="1:13" ht="18.600000000000001" customHeight="1">
      <c r="A2" s="29" t="s">
        <v>63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7.45" customHeight="1">
      <c r="A3" s="30" t="s">
        <v>64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5" spans="1:13" ht="15">
      <c r="A5" s="19" t="s">
        <v>65</v>
      </c>
      <c r="B5" s="32" t="s">
        <v>201</v>
      </c>
      <c r="C5" s="32"/>
      <c r="D5" s="20"/>
      <c r="E5" s="16" t="s">
        <v>35</v>
      </c>
      <c r="F5" s="16" t="s">
        <v>79</v>
      </c>
    </row>
    <row r="6" spans="1:13" ht="15">
      <c r="A6" s="19" t="s">
        <v>67</v>
      </c>
      <c r="B6" s="32" t="s">
        <v>7</v>
      </c>
      <c r="C6" s="32"/>
      <c r="D6" s="20"/>
      <c r="E6" s="17" t="s">
        <v>39</v>
      </c>
      <c r="F6" s="18">
        <f>COUNTIF('Defects Register'!I10:I121,E6)</f>
        <v>2</v>
      </c>
    </row>
    <row r="7" spans="1:13" ht="15">
      <c r="A7" s="19" t="s">
        <v>68</v>
      </c>
      <c r="B7" s="32" t="s">
        <v>69</v>
      </c>
      <c r="C7" s="32"/>
      <c r="D7" s="20"/>
      <c r="E7" s="17" t="s">
        <v>43</v>
      </c>
      <c r="F7" s="18">
        <f>COUNTIF('Defects Register'!I10:I121,E7)</f>
        <v>1</v>
      </c>
    </row>
    <row r="8" spans="1:13" ht="15">
      <c r="A8" s="19" t="s">
        <v>71</v>
      </c>
      <c r="B8" s="33">
        <v>46369</v>
      </c>
      <c r="C8" s="33"/>
      <c r="D8" s="21"/>
      <c r="E8" s="17" t="s">
        <v>47</v>
      </c>
      <c r="F8" s="18">
        <f>COUNTIF('Defects Register'!I10:I121,E8)</f>
        <v>1</v>
      </c>
    </row>
    <row r="9" spans="1:13" ht="27.95" customHeight="1">
      <c r="A9" s="19" t="s">
        <v>74</v>
      </c>
      <c r="B9" s="32" t="s">
        <v>75</v>
      </c>
      <c r="C9" s="32"/>
      <c r="D9" s="20"/>
      <c r="E9" s="17" t="s">
        <v>51</v>
      </c>
      <c r="F9" s="18">
        <f>COUNTIF('Defects Register'!I10:I121,E9)</f>
        <v>1</v>
      </c>
    </row>
    <row r="10" spans="1:13" ht="21.4" customHeight="1">
      <c r="A10" s="19" t="s">
        <v>66</v>
      </c>
      <c r="B10" s="33">
        <v>46354</v>
      </c>
      <c r="C10" s="33"/>
      <c r="E10" s="17" t="s">
        <v>53</v>
      </c>
      <c r="F10" s="18">
        <f>COUNTIF('Defects Register'!I10:I121,E10)</f>
        <v>1</v>
      </c>
    </row>
    <row r="11" spans="1:13" ht="15">
      <c r="A11" s="19" t="s">
        <v>200</v>
      </c>
      <c r="B11" s="33">
        <v>46368</v>
      </c>
      <c r="C11" s="33"/>
    </row>
    <row r="12" spans="1:13" ht="15">
      <c r="A12" s="19" t="s">
        <v>70</v>
      </c>
      <c r="B12" s="33">
        <v>46361</v>
      </c>
      <c r="C12" s="33"/>
      <c r="E12" s="16" t="s">
        <v>78</v>
      </c>
      <c r="F12" s="16">
        <f>SUM(F6:F10)</f>
        <v>6</v>
      </c>
    </row>
    <row r="13" spans="1:13" ht="15">
      <c r="A13" s="19" t="s">
        <v>72</v>
      </c>
      <c r="B13" s="32" t="s">
        <v>73</v>
      </c>
      <c r="C13" s="32"/>
      <c r="E13" s="14" t="s">
        <v>80</v>
      </c>
      <c r="F13" s="15">
        <f>COUNTIF('Defects Register'!I10:I121,"Open")+COUNTIF('Defects Register'!I10:I121,"In Progress")</f>
        <v>3</v>
      </c>
    </row>
    <row r="14" spans="1:13" ht="15">
      <c r="A14" s="19" t="s">
        <v>76</v>
      </c>
      <c r="B14" s="32" t="s">
        <v>77</v>
      </c>
      <c r="C14" s="32"/>
      <c r="E14" s="14" t="s">
        <v>81</v>
      </c>
      <c r="F14" s="15">
        <f>COUNTIFS('Defects Register'!G10:G121,"High",'Defects Register'!I10:I121,"&lt;&gt;Closed")+COUNTIFS('Defects Register'!G10:G121,"Critical",'Defects Register'!I10:I121,"&lt;&gt;Closed")</f>
        <v>2</v>
      </c>
    </row>
    <row r="15" spans="1:13" ht="15">
      <c r="E15" s="14" t="s">
        <v>82</v>
      </c>
      <c r="F15" s="15">
        <f>COUNTIFS('Defects Register'!K10:K121,"&lt;"&amp;$B$10,'Defects Register'!I10:I121,"Open")+COUNTIFS('Defects Register'!K10:K121,"&lt;"&amp;$B$10,'Defects Register'!I10:I121,"In Progress")+COUNTIFS('Defects Register'!K10:K121,"&lt;"&amp;$B$10,'Defects Register'!I10:I121,"Ready for Review")+COUNTIFS('Defects Register'!K10:K121,"&lt;"&amp;$B$10,'Defects Register'!I10:I121,"Deferred")</f>
        <v>1</v>
      </c>
    </row>
    <row r="16" spans="1:13" ht="15">
      <c r="E16" s="14" t="s">
        <v>83</v>
      </c>
      <c r="F16" s="15">
        <f>COUNTIF('Defects Register'!I10:I121,"Closed")</f>
        <v>1</v>
      </c>
    </row>
    <row r="17" spans="5:6" ht="15">
      <c r="E17" s="14" t="s">
        <v>84</v>
      </c>
      <c r="F17" s="15" t="str">
        <f>COUNTIF('Handover Pack'!G10:G81,"Complete")&amp;" / "&amp;(COUNTIF('Handover Pack'!G10:G81,"Open")+COUNTIF('Handover Pack'!G10:G81,"Requested")+COUNTIF('Handover Pack'!G10:G81,"Received")+COUNTIF('Handover Pack'!G10:G81,"Complete")+COUNTIF('Handover Pack'!G10:G81,"N/A"))</f>
        <v>2 / 9</v>
      </c>
    </row>
  </sheetData>
  <mergeCells count="12">
    <mergeCell ref="A2:M2"/>
    <mergeCell ref="A3:M3"/>
    <mergeCell ref="B5:C5"/>
    <mergeCell ref="B6:C6"/>
    <mergeCell ref="B7:C7"/>
    <mergeCell ref="B13:C13"/>
    <mergeCell ref="B14:C14"/>
    <mergeCell ref="B8:C8"/>
    <mergeCell ref="B9:C9"/>
    <mergeCell ref="B10:C10"/>
    <mergeCell ref="B11:C11"/>
    <mergeCell ref="B12:C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21"/>
  <sheetViews>
    <sheetView workbookViewId="0">
      <selection activeCell="G23" sqref="G23"/>
    </sheetView>
  </sheetViews>
  <sheetFormatPr defaultRowHeight="14.25"/>
  <cols>
    <col min="1" max="1" width="15.25" customWidth="1"/>
    <col min="2" max="2" width="13" style="22" customWidth="1"/>
    <col min="3" max="3" width="16.25" customWidth="1"/>
    <col min="4" max="4" width="15.25" customWidth="1"/>
    <col min="5" max="5" width="12.375" customWidth="1"/>
    <col min="6" max="6" width="37" bestFit="1" customWidth="1"/>
    <col min="7" max="7" width="12" customWidth="1"/>
    <col min="8" max="8" width="18" customWidth="1"/>
    <col min="9" max="9" width="15.875" customWidth="1"/>
    <col min="10" max="10" width="16" customWidth="1"/>
    <col min="11" max="11" width="12.625" style="22" customWidth="1"/>
    <col min="12" max="12" width="12" style="22" customWidth="1"/>
    <col min="13" max="13" width="13.375" customWidth="1"/>
    <col min="14" max="15" width="12" customWidth="1"/>
    <col min="16" max="16" width="14" customWidth="1"/>
    <col min="17" max="17" width="10" style="8" customWidth="1"/>
    <col min="18" max="18" width="34" customWidth="1"/>
  </cols>
  <sheetData>
    <row r="1" spans="1:19" ht="18.600000000000001" customHeight="1">
      <c r="A1" s="29" t="s">
        <v>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9" ht="17.45" customHeight="1">
      <c r="A2" s="30" t="s">
        <v>85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9" ht="58.5" customHeight="1">
      <c r="A3" s="23"/>
      <c r="B3" s="26"/>
      <c r="C3" s="23"/>
      <c r="D3" s="23"/>
      <c r="E3" s="23"/>
      <c r="F3" s="23"/>
      <c r="G3" s="23"/>
      <c r="H3" s="23"/>
      <c r="I3" s="23"/>
      <c r="K3" s="26"/>
      <c r="L3" s="26"/>
      <c r="M3" s="23"/>
      <c r="N3" s="23"/>
      <c r="O3" s="23"/>
      <c r="P3" s="23"/>
      <c r="Q3" s="34"/>
      <c r="R3" s="13" t="e" vm="1">
        <v>#VALUE!</v>
      </c>
      <c r="S3" s="23"/>
    </row>
    <row r="4" spans="1:19" ht="15">
      <c r="A4" s="19" t="s">
        <v>65</v>
      </c>
      <c r="B4" s="31" t="s">
        <v>201</v>
      </c>
      <c r="C4" s="31"/>
    </row>
    <row r="5" spans="1:19" ht="15">
      <c r="A5" s="19" t="s">
        <v>67</v>
      </c>
      <c r="B5" s="31" t="s">
        <v>7</v>
      </c>
      <c r="C5" s="31"/>
    </row>
    <row r="6" spans="1:19" ht="15">
      <c r="A6" s="19" t="s">
        <v>68</v>
      </c>
      <c r="B6" s="31" t="s">
        <v>69</v>
      </c>
      <c r="C6" s="31"/>
    </row>
    <row r="7" spans="1:19" ht="15">
      <c r="A7" s="19" t="s">
        <v>202</v>
      </c>
      <c r="B7" s="28">
        <v>46369</v>
      </c>
      <c r="C7" s="28"/>
    </row>
    <row r="9" spans="1:19" s="8" customFormat="1" ht="30">
      <c r="A9" s="2" t="s">
        <v>86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34</v>
      </c>
      <c r="H9" s="2" t="s">
        <v>92</v>
      </c>
      <c r="I9" s="2" t="s">
        <v>35</v>
      </c>
      <c r="J9" s="2" t="s">
        <v>93</v>
      </c>
      <c r="K9" s="2" t="s">
        <v>94</v>
      </c>
      <c r="L9" s="2" t="s">
        <v>95</v>
      </c>
      <c r="M9" s="2" t="s">
        <v>96</v>
      </c>
      <c r="N9" s="2" t="s">
        <v>97</v>
      </c>
      <c r="O9" s="2" t="s">
        <v>98</v>
      </c>
      <c r="P9" s="2" t="s">
        <v>99</v>
      </c>
      <c r="Q9" s="2" t="s">
        <v>100</v>
      </c>
      <c r="R9" s="2" t="s">
        <v>101</v>
      </c>
    </row>
    <row r="10" spans="1:19">
      <c r="A10" s="3" t="s">
        <v>102</v>
      </c>
      <c r="B10" s="27">
        <v>46346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42</v>
      </c>
      <c r="H10" s="3" t="s">
        <v>58</v>
      </c>
      <c r="I10" s="3" t="s">
        <v>39</v>
      </c>
      <c r="J10" s="3" t="s">
        <v>68</v>
      </c>
      <c r="K10" s="27">
        <v>46354</v>
      </c>
      <c r="L10" s="27"/>
      <c r="M10" s="3"/>
      <c r="N10" s="3" t="s">
        <v>45</v>
      </c>
      <c r="O10" s="3" t="s">
        <v>45</v>
      </c>
      <c r="P10" s="7">
        <v>450</v>
      </c>
      <c r="Q10" s="35">
        <f>IF($A10="","",IF($I10="Closed",IF($L10="","",$L10-$B10),Dashboard!$B$10-$B10))</f>
        <v>8</v>
      </c>
      <c r="R10" s="3" t="s">
        <v>107</v>
      </c>
    </row>
    <row r="11" spans="1:19">
      <c r="A11" s="3" t="s">
        <v>108</v>
      </c>
      <c r="B11" s="27">
        <v>46347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46</v>
      </c>
      <c r="H11" s="3" t="s">
        <v>55</v>
      </c>
      <c r="I11" s="3" t="s">
        <v>43</v>
      </c>
      <c r="J11" s="3" t="s">
        <v>113</v>
      </c>
      <c r="K11" s="27">
        <v>46355</v>
      </c>
      <c r="L11" s="27"/>
      <c r="M11" s="3"/>
      <c r="N11" s="3" t="s">
        <v>45</v>
      </c>
      <c r="O11" s="3" t="s">
        <v>45</v>
      </c>
      <c r="P11" s="7">
        <v>850</v>
      </c>
      <c r="Q11" s="35">
        <f>IF($A11="","",IF($I11="Closed",IF($L11="","",$L11-$B11),Dashboard!$B$10-$B11))</f>
        <v>7</v>
      </c>
      <c r="R11" s="3" t="s">
        <v>114</v>
      </c>
    </row>
    <row r="12" spans="1:19">
      <c r="A12" s="3" t="s">
        <v>115</v>
      </c>
      <c r="B12" s="27">
        <v>46348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38</v>
      </c>
      <c r="H12" s="3" t="s">
        <v>48</v>
      </c>
      <c r="I12" s="3" t="s">
        <v>47</v>
      </c>
      <c r="J12" s="3" t="s">
        <v>113</v>
      </c>
      <c r="K12" s="27">
        <v>46353</v>
      </c>
      <c r="L12" s="27">
        <v>46352</v>
      </c>
      <c r="M12" s="3" t="s">
        <v>68</v>
      </c>
      <c r="N12" s="3" t="s">
        <v>45</v>
      </c>
      <c r="O12" s="3" t="s">
        <v>41</v>
      </c>
      <c r="P12" s="7">
        <v>120</v>
      </c>
      <c r="Q12" s="35">
        <f>IF($A12="","",IF($I12="Closed",IF($L12="","",$L12-$B12),Dashboard!$B$10-$B12))</f>
        <v>6</v>
      </c>
      <c r="R12" s="3" t="s">
        <v>120</v>
      </c>
    </row>
    <row r="13" spans="1:19">
      <c r="A13" s="3" t="s">
        <v>121</v>
      </c>
      <c r="B13" s="27">
        <v>46350</v>
      </c>
      <c r="C13" s="3" t="s">
        <v>122</v>
      </c>
      <c r="D13" s="3" t="s">
        <v>123</v>
      </c>
      <c r="E13" s="3" t="s">
        <v>61</v>
      </c>
      <c r="F13" s="3" t="s">
        <v>124</v>
      </c>
      <c r="G13" s="3" t="s">
        <v>46</v>
      </c>
      <c r="H13" s="3" t="s">
        <v>61</v>
      </c>
      <c r="I13" s="3" t="s">
        <v>39</v>
      </c>
      <c r="J13" s="3" t="s">
        <v>68</v>
      </c>
      <c r="K13" s="27">
        <v>46356</v>
      </c>
      <c r="L13" s="27"/>
      <c r="M13" s="3"/>
      <c r="N13" s="3" t="s">
        <v>45</v>
      </c>
      <c r="O13" s="3" t="s">
        <v>45</v>
      </c>
      <c r="P13" s="7">
        <v>650</v>
      </c>
      <c r="Q13" s="35">
        <f>IF($A13="","",IF($I13="Closed",IF($L13="","",$L13-$B13),Dashboard!$B$10-$B13))</f>
        <v>4</v>
      </c>
      <c r="R13" s="3" t="s">
        <v>125</v>
      </c>
    </row>
    <row r="14" spans="1:19">
      <c r="A14" s="3" t="s">
        <v>126</v>
      </c>
      <c r="B14" s="27">
        <v>46351</v>
      </c>
      <c r="C14" s="3" t="s">
        <v>127</v>
      </c>
      <c r="D14" s="3" t="s">
        <v>128</v>
      </c>
      <c r="E14" s="3" t="s">
        <v>129</v>
      </c>
      <c r="F14" s="3" t="s">
        <v>130</v>
      </c>
      <c r="G14" s="3" t="s">
        <v>42</v>
      </c>
      <c r="H14" s="3" t="s">
        <v>52</v>
      </c>
      <c r="I14" s="3" t="s">
        <v>51</v>
      </c>
      <c r="J14" s="3" t="s">
        <v>113</v>
      </c>
      <c r="K14" s="27">
        <v>46353</v>
      </c>
      <c r="L14" s="27">
        <v>46353</v>
      </c>
      <c r="M14" s="3" t="s">
        <v>68</v>
      </c>
      <c r="N14" s="3" t="s">
        <v>41</v>
      </c>
      <c r="O14" s="3" t="s">
        <v>41</v>
      </c>
      <c r="P14" s="7">
        <v>0</v>
      </c>
      <c r="Q14" s="35">
        <f>IF($A14="","",IF($I14="Closed",IF($L14="","",$L14-$B14),Dashboard!$B$10-$B14))</f>
        <v>2</v>
      </c>
      <c r="R14" s="3" t="s">
        <v>131</v>
      </c>
    </row>
    <row r="15" spans="1:19">
      <c r="A15" s="3" t="s">
        <v>132</v>
      </c>
      <c r="B15" s="27">
        <v>46352</v>
      </c>
      <c r="C15" s="3" t="s">
        <v>133</v>
      </c>
      <c r="D15" s="3" t="s">
        <v>134</v>
      </c>
      <c r="E15" s="3" t="s">
        <v>135</v>
      </c>
      <c r="F15" s="3" t="s">
        <v>136</v>
      </c>
      <c r="G15" s="3" t="s">
        <v>42</v>
      </c>
      <c r="H15" s="3" t="s">
        <v>135</v>
      </c>
      <c r="I15" s="3" t="s">
        <v>53</v>
      </c>
      <c r="J15" s="3" t="s">
        <v>40</v>
      </c>
      <c r="K15" s="27">
        <v>46364</v>
      </c>
      <c r="L15" s="27"/>
      <c r="M15" s="3"/>
      <c r="N15" s="3" t="s">
        <v>45</v>
      </c>
      <c r="O15" s="3" t="s">
        <v>45</v>
      </c>
      <c r="P15" s="7">
        <v>500</v>
      </c>
      <c r="Q15" s="35">
        <f>IF($A15="","",IF($I15="Closed",IF($L15="","",$L15-$B15),Dashboard!$B$10-$B15))</f>
        <v>2</v>
      </c>
      <c r="R15" s="3" t="s">
        <v>137</v>
      </c>
    </row>
    <row r="16" spans="1:19">
      <c r="A16" s="3"/>
      <c r="B16" s="27"/>
      <c r="C16" s="3"/>
      <c r="D16" s="3"/>
      <c r="E16" s="3"/>
      <c r="F16" s="3"/>
      <c r="G16" s="3"/>
      <c r="H16" s="3"/>
      <c r="I16" s="3"/>
      <c r="J16" s="3"/>
      <c r="K16" s="27"/>
      <c r="L16" s="27"/>
      <c r="M16" s="3"/>
      <c r="N16" s="3"/>
      <c r="O16" s="3"/>
      <c r="P16" s="7"/>
      <c r="Q16" s="35" t="str">
        <f>IF($A16="","",IF($I16="Closed",IF($L16="","",$L16-$B16),Dashboard!$B$10-$B16))</f>
        <v/>
      </c>
      <c r="R16" s="3"/>
    </row>
    <row r="17" spans="1:18">
      <c r="A17" s="3"/>
      <c r="B17" s="27"/>
      <c r="C17" s="3"/>
      <c r="D17" s="3"/>
      <c r="E17" s="3"/>
      <c r="F17" s="3"/>
      <c r="G17" s="3"/>
      <c r="H17" s="3"/>
      <c r="I17" s="3"/>
      <c r="J17" s="3"/>
      <c r="K17" s="27"/>
      <c r="L17" s="27"/>
      <c r="M17" s="3"/>
      <c r="N17" s="3"/>
      <c r="O17" s="3"/>
      <c r="P17" s="7"/>
      <c r="Q17" s="35" t="str">
        <f>IF($A17="","",IF($I17="Closed",IF($L17="","",$L17-$B17),Dashboard!$B$10-$B17))</f>
        <v/>
      </c>
      <c r="R17" s="3"/>
    </row>
    <row r="18" spans="1:18">
      <c r="A18" s="3"/>
      <c r="B18" s="27"/>
      <c r="C18" s="3"/>
      <c r="D18" s="3"/>
      <c r="E18" s="3"/>
      <c r="F18" s="3"/>
      <c r="G18" s="3"/>
      <c r="H18" s="3"/>
      <c r="I18" s="3"/>
      <c r="J18" s="3"/>
      <c r="K18" s="27"/>
      <c r="L18" s="27"/>
      <c r="M18" s="3"/>
      <c r="N18" s="3"/>
      <c r="O18" s="3"/>
      <c r="P18" s="7"/>
      <c r="Q18" s="35" t="str">
        <f>IF($A18="","",IF($I18="Closed",IF($L18="","",$L18-$B18),Dashboard!$B$10-$B18))</f>
        <v/>
      </c>
      <c r="R18" s="3"/>
    </row>
    <row r="19" spans="1:18">
      <c r="A19" s="3"/>
      <c r="B19" s="27"/>
      <c r="C19" s="3"/>
      <c r="D19" s="3"/>
      <c r="E19" s="3"/>
      <c r="F19" s="3"/>
      <c r="G19" s="3"/>
      <c r="H19" s="3"/>
      <c r="I19" s="3"/>
      <c r="J19" s="3"/>
      <c r="K19" s="27"/>
      <c r="L19" s="27"/>
      <c r="M19" s="3"/>
      <c r="N19" s="3"/>
      <c r="O19" s="3"/>
      <c r="P19" s="7"/>
      <c r="Q19" s="35" t="str">
        <f>IF($A19="","",IF($I19="Closed",IF($L19="","",$L19-$B19),Dashboard!$B$10-$B19))</f>
        <v/>
      </c>
      <c r="R19" s="3"/>
    </row>
    <row r="20" spans="1:18">
      <c r="A20" s="3"/>
      <c r="B20" s="27"/>
      <c r="C20" s="3"/>
      <c r="D20" s="3"/>
      <c r="E20" s="3"/>
      <c r="F20" s="3"/>
      <c r="G20" s="3"/>
      <c r="H20" s="3"/>
      <c r="I20" s="3"/>
      <c r="J20" s="3"/>
      <c r="K20" s="27"/>
      <c r="L20" s="27"/>
      <c r="M20" s="3"/>
      <c r="N20" s="3"/>
      <c r="O20" s="3"/>
      <c r="P20" s="7"/>
      <c r="Q20" s="35" t="str">
        <f>IF($A20="","",IF($I20="Closed",IF($L20="","",$L20-$B20),Dashboard!$B$10-$B20))</f>
        <v/>
      </c>
      <c r="R20" s="3"/>
    </row>
    <row r="21" spans="1:18">
      <c r="A21" s="3"/>
      <c r="B21" s="27"/>
      <c r="C21" s="3"/>
      <c r="D21" s="3"/>
      <c r="E21" s="3"/>
      <c r="F21" s="3"/>
      <c r="G21" s="3"/>
      <c r="H21" s="3"/>
      <c r="I21" s="3"/>
      <c r="J21" s="3"/>
      <c r="K21" s="27"/>
      <c r="L21" s="27"/>
      <c r="M21" s="3"/>
      <c r="N21" s="3"/>
      <c r="O21" s="3"/>
      <c r="P21" s="7"/>
      <c r="Q21" s="35" t="str">
        <f>IF($A21="","",IF($I21="Closed",IF($L21="","",$L21-$B21),Dashboard!$B$10-$B21))</f>
        <v/>
      </c>
      <c r="R21" s="3"/>
    </row>
    <row r="22" spans="1:18">
      <c r="A22" s="3"/>
      <c r="B22" s="27"/>
      <c r="C22" s="3"/>
      <c r="D22" s="3"/>
      <c r="E22" s="3"/>
      <c r="F22" s="3"/>
      <c r="G22" s="3"/>
      <c r="H22" s="3"/>
      <c r="I22" s="3"/>
      <c r="J22" s="3"/>
      <c r="K22" s="27"/>
      <c r="L22" s="27"/>
      <c r="M22" s="3"/>
      <c r="N22" s="3"/>
      <c r="O22" s="3"/>
      <c r="P22" s="7"/>
      <c r="Q22" s="35" t="str">
        <f>IF($A22="","",IF($I22="Closed",IF($L22="","",$L22-$B22),Dashboard!$B$10-$B22))</f>
        <v/>
      </c>
      <c r="R22" s="3"/>
    </row>
    <row r="23" spans="1:18">
      <c r="A23" s="3"/>
      <c r="B23" s="27"/>
      <c r="C23" s="3"/>
      <c r="D23" s="3"/>
      <c r="E23" s="3"/>
      <c r="F23" s="3"/>
      <c r="G23" s="3"/>
      <c r="H23" s="3"/>
      <c r="I23" s="3"/>
      <c r="J23" s="3"/>
      <c r="K23" s="27"/>
      <c r="L23" s="27"/>
      <c r="M23" s="3"/>
      <c r="N23" s="3"/>
      <c r="O23" s="3"/>
      <c r="P23" s="7"/>
      <c r="Q23" s="35" t="str">
        <f>IF($A23="","",IF($I23="Closed",IF($L23="","",$L23-$B23),Dashboard!$B$10-$B23))</f>
        <v/>
      </c>
      <c r="R23" s="3"/>
    </row>
    <row r="24" spans="1:18">
      <c r="A24" s="3"/>
      <c r="B24" s="27"/>
      <c r="C24" s="3"/>
      <c r="D24" s="3"/>
      <c r="E24" s="3"/>
      <c r="F24" s="3"/>
      <c r="G24" s="3"/>
      <c r="H24" s="3"/>
      <c r="I24" s="3"/>
      <c r="J24" s="3"/>
      <c r="K24" s="27"/>
      <c r="L24" s="27"/>
      <c r="M24" s="3"/>
      <c r="N24" s="3"/>
      <c r="O24" s="3"/>
      <c r="P24" s="7"/>
      <c r="Q24" s="35" t="str">
        <f>IF($A24="","",IF($I24="Closed",IF($L24="","",$L24-$B24),Dashboard!$B$10-$B24))</f>
        <v/>
      </c>
      <c r="R24" s="3"/>
    </row>
    <row r="25" spans="1:18">
      <c r="A25" s="3"/>
      <c r="B25" s="27"/>
      <c r="C25" s="3"/>
      <c r="D25" s="3"/>
      <c r="E25" s="3"/>
      <c r="F25" s="3"/>
      <c r="G25" s="3"/>
      <c r="H25" s="3"/>
      <c r="I25" s="3"/>
      <c r="J25" s="3"/>
      <c r="K25" s="27"/>
      <c r="L25" s="27"/>
      <c r="M25" s="3"/>
      <c r="N25" s="3"/>
      <c r="O25" s="3"/>
      <c r="P25" s="7"/>
      <c r="Q25" s="35" t="str">
        <f>IF($A25="","",IF($I25="Closed",IF($L25="","",$L25-$B25),Dashboard!$B$10-$B25))</f>
        <v/>
      </c>
      <c r="R25" s="3"/>
    </row>
    <row r="26" spans="1:18">
      <c r="A26" s="3"/>
      <c r="B26" s="27"/>
      <c r="C26" s="3"/>
      <c r="D26" s="3"/>
      <c r="E26" s="3"/>
      <c r="F26" s="3"/>
      <c r="G26" s="3"/>
      <c r="H26" s="3"/>
      <c r="I26" s="3"/>
      <c r="J26" s="3"/>
      <c r="K26" s="27"/>
      <c r="L26" s="27"/>
      <c r="M26" s="3"/>
      <c r="N26" s="3"/>
      <c r="O26" s="3"/>
      <c r="P26" s="7"/>
      <c r="Q26" s="35" t="str">
        <f>IF($A26="","",IF($I26="Closed",IF($L26="","",$L26-$B26),Dashboard!$B$10-$B26))</f>
        <v/>
      </c>
      <c r="R26" s="3"/>
    </row>
    <row r="27" spans="1:18">
      <c r="A27" s="3"/>
      <c r="B27" s="27"/>
      <c r="C27" s="3"/>
      <c r="D27" s="3"/>
      <c r="E27" s="3"/>
      <c r="F27" s="3"/>
      <c r="G27" s="3"/>
      <c r="H27" s="3"/>
      <c r="I27" s="3"/>
      <c r="J27" s="3"/>
      <c r="K27" s="27"/>
      <c r="L27" s="27"/>
      <c r="M27" s="3"/>
      <c r="N27" s="3"/>
      <c r="O27" s="3"/>
      <c r="P27" s="7"/>
      <c r="Q27" s="35" t="str">
        <f>IF($A27="","",IF($I27="Closed",IF($L27="","",$L27-$B27),Dashboard!$B$10-$B27))</f>
        <v/>
      </c>
      <c r="R27" s="3"/>
    </row>
    <row r="28" spans="1:18">
      <c r="A28" s="3"/>
      <c r="B28" s="27"/>
      <c r="C28" s="3"/>
      <c r="D28" s="3"/>
      <c r="E28" s="3"/>
      <c r="F28" s="3"/>
      <c r="G28" s="3"/>
      <c r="H28" s="3"/>
      <c r="I28" s="3"/>
      <c r="J28" s="3"/>
      <c r="K28" s="27"/>
      <c r="L28" s="27"/>
      <c r="M28" s="3"/>
      <c r="N28" s="3"/>
      <c r="O28" s="3"/>
      <c r="P28" s="7"/>
      <c r="Q28" s="35" t="str">
        <f>IF($A28="","",IF($I28="Closed",IF($L28="","",$L28-$B28),Dashboard!$B$10-$B28))</f>
        <v/>
      </c>
      <c r="R28" s="3"/>
    </row>
    <row r="29" spans="1:18">
      <c r="A29" s="3"/>
      <c r="B29" s="27"/>
      <c r="C29" s="3"/>
      <c r="D29" s="3"/>
      <c r="E29" s="3"/>
      <c r="F29" s="3"/>
      <c r="G29" s="3"/>
      <c r="H29" s="3"/>
      <c r="I29" s="3"/>
      <c r="J29" s="3"/>
      <c r="K29" s="27"/>
      <c r="L29" s="27"/>
      <c r="M29" s="3"/>
      <c r="N29" s="3"/>
      <c r="O29" s="3"/>
      <c r="P29" s="7"/>
      <c r="Q29" s="35" t="str">
        <f>IF($A29="","",IF($I29="Closed",IF($L29="","",$L29-$B29),Dashboard!$B$10-$B29))</f>
        <v/>
      </c>
      <c r="R29" s="3"/>
    </row>
    <row r="30" spans="1:18">
      <c r="A30" s="3"/>
      <c r="B30" s="27"/>
      <c r="C30" s="3"/>
      <c r="D30" s="3"/>
      <c r="E30" s="3"/>
      <c r="F30" s="3"/>
      <c r="G30" s="3"/>
      <c r="H30" s="3"/>
      <c r="I30" s="3"/>
      <c r="J30" s="3"/>
      <c r="K30" s="27"/>
      <c r="L30" s="27"/>
      <c r="M30" s="3"/>
      <c r="N30" s="3"/>
      <c r="O30" s="3"/>
      <c r="P30" s="7"/>
      <c r="Q30" s="35" t="str">
        <f>IF($A30="","",IF($I30="Closed",IF($L30="","",$L30-$B30),Dashboard!$B$10-$B30))</f>
        <v/>
      </c>
      <c r="R30" s="3"/>
    </row>
    <row r="31" spans="1:18">
      <c r="A31" s="3"/>
      <c r="B31" s="27"/>
      <c r="C31" s="3"/>
      <c r="D31" s="3"/>
      <c r="E31" s="3"/>
      <c r="F31" s="3"/>
      <c r="G31" s="3"/>
      <c r="H31" s="3"/>
      <c r="I31" s="3"/>
      <c r="J31" s="3"/>
      <c r="K31" s="27"/>
      <c r="L31" s="27"/>
      <c r="M31" s="3"/>
      <c r="N31" s="3"/>
      <c r="O31" s="3"/>
      <c r="P31" s="7"/>
      <c r="Q31" s="35" t="str">
        <f>IF($A31="","",IF($I31="Closed",IF($L31="","",$L31-$B31),Dashboard!$B$10-$B31))</f>
        <v/>
      </c>
      <c r="R31" s="3"/>
    </row>
    <row r="32" spans="1:18">
      <c r="A32" s="3"/>
      <c r="B32" s="27"/>
      <c r="C32" s="3"/>
      <c r="D32" s="3"/>
      <c r="E32" s="3"/>
      <c r="F32" s="3"/>
      <c r="G32" s="3"/>
      <c r="H32" s="3"/>
      <c r="I32" s="3"/>
      <c r="J32" s="3"/>
      <c r="K32" s="27"/>
      <c r="L32" s="27"/>
      <c r="M32" s="3"/>
      <c r="N32" s="3"/>
      <c r="O32" s="3"/>
      <c r="P32" s="7"/>
      <c r="Q32" s="35" t="str">
        <f>IF($A32="","",IF($I32="Closed",IF($L32="","",$L32-$B32),Dashboard!$B$10-$B32))</f>
        <v/>
      </c>
      <c r="R32" s="3"/>
    </row>
    <row r="33" spans="1:18">
      <c r="A33" s="3"/>
      <c r="B33" s="27"/>
      <c r="C33" s="3"/>
      <c r="D33" s="3"/>
      <c r="E33" s="3"/>
      <c r="F33" s="3"/>
      <c r="G33" s="3"/>
      <c r="H33" s="3"/>
      <c r="I33" s="3"/>
      <c r="J33" s="3"/>
      <c r="K33" s="27"/>
      <c r="L33" s="27"/>
      <c r="M33" s="3"/>
      <c r="N33" s="3"/>
      <c r="O33" s="3"/>
      <c r="P33" s="7"/>
      <c r="Q33" s="35" t="str">
        <f>IF($A33="","",IF($I33="Closed",IF($L33="","",$L33-$B33),Dashboard!$B$10-$B33))</f>
        <v/>
      </c>
      <c r="R33" s="3"/>
    </row>
    <row r="34" spans="1:18">
      <c r="A34" s="3"/>
      <c r="B34" s="27"/>
      <c r="C34" s="3"/>
      <c r="D34" s="3"/>
      <c r="E34" s="3"/>
      <c r="F34" s="3"/>
      <c r="G34" s="3"/>
      <c r="H34" s="3"/>
      <c r="I34" s="3"/>
      <c r="J34" s="3"/>
      <c r="K34" s="27"/>
      <c r="L34" s="27"/>
      <c r="M34" s="3"/>
      <c r="N34" s="3"/>
      <c r="O34" s="3"/>
      <c r="P34" s="7"/>
      <c r="Q34" s="35" t="str">
        <f>IF($A34="","",IF($I34="Closed",IF($L34="","",$L34-$B34),Dashboard!$B$10-$B34))</f>
        <v/>
      </c>
      <c r="R34" s="3"/>
    </row>
    <row r="35" spans="1:18">
      <c r="A35" s="3"/>
      <c r="B35" s="27"/>
      <c r="C35" s="3"/>
      <c r="D35" s="3"/>
      <c r="E35" s="3"/>
      <c r="F35" s="3"/>
      <c r="G35" s="3"/>
      <c r="H35" s="3"/>
      <c r="I35" s="3"/>
      <c r="J35" s="3"/>
      <c r="K35" s="27"/>
      <c r="L35" s="27"/>
      <c r="M35" s="3"/>
      <c r="N35" s="3"/>
      <c r="O35" s="3"/>
      <c r="P35" s="7"/>
      <c r="Q35" s="35" t="str">
        <f>IF($A35="","",IF($I35="Closed",IF($L35="","",$L35-$B35),Dashboard!$B$10-$B35))</f>
        <v/>
      </c>
      <c r="R35" s="3"/>
    </row>
    <row r="36" spans="1:18">
      <c r="A36" s="3"/>
      <c r="B36" s="27"/>
      <c r="C36" s="3"/>
      <c r="D36" s="3"/>
      <c r="E36" s="3"/>
      <c r="F36" s="3"/>
      <c r="G36" s="3"/>
      <c r="H36" s="3"/>
      <c r="I36" s="3"/>
      <c r="J36" s="3"/>
      <c r="K36" s="27"/>
      <c r="L36" s="27"/>
      <c r="M36" s="3"/>
      <c r="N36" s="3"/>
      <c r="O36" s="3"/>
      <c r="P36" s="7"/>
      <c r="Q36" s="35" t="str">
        <f>IF($A36="","",IF($I36="Closed",IF($L36="","",$L36-$B36),Dashboard!$B$10-$B36))</f>
        <v/>
      </c>
      <c r="R36" s="3"/>
    </row>
    <row r="37" spans="1:18">
      <c r="A37" s="3"/>
      <c r="B37" s="27"/>
      <c r="C37" s="3"/>
      <c r="D37" s="3"/>
      <c r="E37" s="3"/>
      <c r="F37" s="3"/>
      <c r="G37" s="3"/>
      <c r="H37" s="3"/>
      <c r="I37" s="3"/>
      <c r="J37" s="3"/>
      <c r="K37" s="27"/>
      <c r="L37" s="27"/>
      <c r="M37" s="3"/>
      <c r="N37" s="3"/>
      <c r="O37" s="3"/>
      <c r="P37" s="7"/>
      <c r="Q37" s="35" t="str">
        <f>IF($A37="","",IF($I37="Closed",IF($L37="","",$L37-$B37),Dashboard!$B$10-$B37))</f>
        <v/>
      </c>
      <c r="R37" s="3"/>
    </row>
    <row r="38" spans="1:18">
      <c r="A38" s="3"/>
      <c r="B38" s="27"/>
      <c r="C38" s="3"/>
      <c r="D38" s="3"/>
      <c r="E38" s="3"/>
      <c r="F38" s="3"/>
      <c r="G38" s="3"/>
      <c r="H38" s="3"/>
      <c r="I38" s="3"/>
      <c r="J38" s="3"/>
      <c r="K38" s="27"/>
      <c r="L38" s="27"/>
      <c r="M38" s="3"/>
      <c r="N38" s="3"/>
      <c r="O38" s="3"/>
      <c r="P38" s="7"/>
      <c r="Q38" s="35" t="str">
        <f>IF($A38="","",IF($I38="Closed",IF($L38="","",$L38-$B38),Dashboard!$B$10-$B38))</f>
        <v/>
      </c>
      <c r="R38" s="3"/>
    </row>
    <row r="39" spans="1:18">
      <c r="A39" s="3"/>
      <c r="B39" s="27"/>
      <c r="C39" s="3"/>
      <c r="D39" s="3"/>
      <c r="E39" s="3"/>
      <c r="F39" s="3"/>
      <c r="G39" s="3"/>
      <c r="H39" s="3"/>
      <c r="I39" s="3"/>
      <c r="J39" s="3"/>
      <c r="K39" s="27"/>
      <c r="L39" s="27"/>
      <c r="M39" s="3"/>
      <c r="N39" s="3"/>
      <c r="O39" s="3"/>
      <c r="P39" s="7"/>
      <c r="Q39" s="35" t="str">
        <f>IF($A39="","",IF($I39="Closed",IF($L39="","",$L39-$B39),Dashboard!$B$10-$B39))</f>
        <v/>
      </c>
      <c r="R39" s="3"/>
    </row>
    <row r="40" spans="1:18">
      <c r="A40" s="3"/>
      <c r="B40" s="27"/>
      <c r="C40" s="3"/>
      <c r="D40" s="3"/>
      <c r="E40" s="3"/>
      <c r="F40" s="3"/>
      <c r="G40" s="3"/>
      <c r="H40" s="3"/>
      <c r="I40" s="3"/>
      <c r="J40" s="3"/>
      <c r="K40" s="27"/>
      <c r="L40" s="27"/>
      <c r="M40" s="3"/>
      <c r="N40" s="3"/>
      <c r="O40" s="3"/>
      <c r="P40" s="7"/>
      <c r="Q40" s="35" t="str">
        <f>IF($A40="","",IF($I40="Closed",IF($L40="","",$L40-$B40),Dashboard!$B$10-$B40))</f>
        <v/>
      </c>
      <c r="R40" s="3"/>
    </row>
    <row r="41" spans="1:18">
      <c r="A41" s="3"/>
      <c r="B41" s="27"/>
      <c r="C41" s="3"/>
      <c r="D41" s="3"/>
      <c r="E41" s="3"/>
      <c r="F41" s="3"/>
      <c r="G41" s="3"/>
      <c r="H41" s="3"/>
      <c r="I41" s="3"/>
      <c r="J41" s="3"/>
      <c r="K41" s="27"/>
      <c r="L41" s="27"/>
      <c r="M41" s="3"/>
      <c r="N41" s="3"/>
      <c r="O41" s="3"/>
      <c r="P41" s="7"/>
      <c r="Q41" s="35" t="str">
        <f>IF($A41="","",IF($I41="Closed",IF($L41="","",$L41-$B41),Dashboard!$B$10-$B41))</f>
        <v/>
      </c>
      <c r="R41" s="3"/>
    </row>
    <row r="42" spans="1:18">
      <c r="A42" s="3"/>
      <c r="B42" s="27"/>
      <c r="C42" s="3"/>
      <c r="D42" s="3"/>
      <c r="E42" s="3"/>
      <c r="F42" s="3"/>
      <c r="G42" s="3"/>
      <c r="H42" s="3"/>
      <c r="I42" s="3"/>
      <c r="J42" s="3"/>
      <c r="K42" s="27"/>
      <c r="L42" s="27"/>
      <c r="M42" s="3"/>
      <c r="N42" s="3"/>
      <c r="O42" s="3"/>
      <c r="P42" s="7"/>
      <c r="Q42" s="35" t="str">
        <f>IF($A42="","",IF($I42="Closed",IF($L42="","",$L42-$B42),Dashboard!$B$10-$B42))</f>
        <v/>
      </c>
      <c r="R42" s="3"/>
    </row>
    <row r="43" spans="1:18">
      <c r="A43" s="3"/>
      <c r="B43" s="27"/>
      <c r="C43" s="3"/>
      <c r="D43" s="3"/>
      <c r="E43" s="3"/>
      <c r="F43" s="3"/>
      <c r="G43" s="3"/>
      <c r="H43" s="3"/>
      <c r="I43" s="3"/>
      <c r="J43" s="3"/>
      <c r="K43" s="27"/>
      <c r="L43" s="27"/>
      <c r="M43" s="3"/>
      <c r="N43" s="3"/>
      <c r="O43" s="3"/>
      <c r="P43" s="7"/>
      <c r="Q43" s="35" t="str">
        <f>IF($A43="","",IF($I43="Closed",IF($L43="","",$L43-$B43),Dashboard!$B$10-$B43))</f>
        <v/>
      </c>
      <c r="R43" s="3"/>
    </row>
    <row r="44" spans="1:18">
      <c r="A44" s="3"/>
      <c r="B44" s="27"/>
      <c r="C44" s="3"/>
      <c r="D44" s="3"/>
      <c r="E44" s="3"/>
      <c r="F44" s="3"/>
      <c r="G44" s="3"/>
      <c r="H44" s="3"/>
      <c r="I44" s="3"/>
      <c r="J44" s="3"/>
      <c r="K44" s="27"/>
      <c r="L44" s="27"/>
      <c r="M44" s="3"/>
      <c r="N44" s="3"/>
      <c r="O44" s="3"/>
      <c r="P44" s="7"/>
      <c r="Q44" s="35" t="str">
        <f>IF($A44="","",IF($I44="Closed",IF($L44="","",$L44-$B44),Dashboard!$B$10-$B44))</f>
        <v/>
      </c>
      <c r="R44" s="3"/>
    </row>
    <row r="45" spans="1:18">
      <c r="A45" s="3"/>
      <c r="B45" s="27"/>
      <c r="C45" s="3"/>
      <c r="D45" s="3"/>
      <c r="E45" s="3"/>
      <c r="F45" s="3"/>
      <c r="G45" s="3"/>
      <c r="H45" s="3"/>
      <c r="I45" s="3"/>
      <c r="J45" s="3"/>
      <c r="K45" s="27"/>
      <c r="L45" s="27"/>
      <c r="M45" s="3"/>
      <c r="N45" s="3"/>
      <c r="O45" s="3"/>
      <c r="P45" s="7"/>
      <c r="Q45" s="35" t="str">
        <f>IF($A45="","",IF($I45="Closed",IF($L45="","",$L45-$B45),Dashboard!$B$10-$B45))</f>
        <v/>
      </c>
      <c r="R45" s="3"/>
    </row>
    <row r="46" spans="1:18">
      <c r="A46" s="3"/>
      <c r="B46" s="27"/>
      <c r="C46" s="3"/>
      <c r="D46" s="3"/>
      <c r="E46" s="3"/>
      <c r="F46" s="3"/>
      <c r="G46" s="3"/>
      <c r="H46" s="3"/>
      <c r="I46" s="3"/>
      <c r="J46" s="3"/>
      <c r="K46" s="27"/>
      <c r="L46" s="27"/>
      <c r="M46" s="3"/>
      <c r="N46" s="3"/>
      <c r="O46" s="3"/>
      <c r="P46" s="7"/>
      <c r="Q46" s="35" t="str">
        <f>IF($A46="","",IF($I46="Closed",IF($L46="","",$L46-$B46),Dashboard!$B$10-$B46))</f>
        <v/>
      </c>
      <c r="R46" s="3"/>
    </row>
    <row r="47" spans="1:18">
      <c r="A47" s="3"/>
      <c r="B47" s="27"/>
      <c r="C47" s="3"/>
      <c r="D47" s="3"/>
      <c r="E47" s="3"/>
      <c r="F47" s="3"/>
      <c r="G47" s="3"/>
      <c r="H47" s="3"/>
      <c r="I47" s="3"/>
      <c r="J47" s="3"/>
      <c r="K47" s="27"/>
      <c r="L47" s="27"/>
      <c r="M47" s="3"/>
      <c r="N47" s="3"/>
      <c r="O47" s="3"/>
      <c r="P47" s="7"/>
      <c r="Q47" s="35" t="str">
        <f>IF($A47="","",IF($I47="Closed",IF($L47="","",$L47-$B47),Dashboard!$B$10-$B47))</f>
        <v/>
      </c>
      <c r="R47" s="3"/>
    </row>
    <row r="48" spans="1:18">
      <c r="A48" s="3"/>
      <c r="B48" s="27"/>
      <c r="C48" s="3"/>
      <c r="D48" s="3"/>
      <c r="E48" s="3"/>
      <c r="F48" s="3"/>
      <c r="G48" s="3"/>
      <c r="H48" s="3"/>
      <c r="I48" s="3"/>
      <c r="J48" s="3"/>
      <c r="K48" s="27"/>
      <c r="L48" s="27"/>
      <c r="M48" s="3"/>
      <c r="N48" s="3"/>
      <c r="O48" s="3"/>
      <c r="P48" s="7"/>
      <c r="Q48" s="35" t="str">
        <f>IF($A48="","",IF($I48="Closed",IF($L48="","",$L48-$B48),Dashboard!$B$10-$B48))</f>
        <v/>
      </c>
      <c r="R48" s="3"/>
    </row>
    <row r="49" spans="1:18">
      <c r="A49" s="3"/>
      <c r="B49" s="27"/>
      <c r="C49" s="3"/>
      <c r="D49" s="3"/>
      <c r="E49" s="3"/>
      <c r="F49" s="3"/>
      <c r="G49" s="3"/>
      <c r="H49" s="3"/>
      <c r="I49" s="3"/>
      <c r="J49" s="3"/>
      <c r="K49" s="27"/>
      <c r="L49" s="27"/>
      <c r="M49" s="3"/>
      <c r="N49" s="3"/>
      <c r="O49" s="3"/>
      <c r="P49" s="7"/>
      <c r="Q49" s="35" t="str">
        <f>IF($A49="","",IF($I49="Closed",IF($L49="","",$L49-$B49),Dashboard!$B$10-$B49))</f>
        <v/>
      </c>
      <c r="R49" s="3"/>
    </row>
    <row r="50" spans="1:18">
      <c r="A50" s="3"/>
      <c r="B50" s="27"/>
      <c r="C50" s="3"/>
      <c r="D50" s="3"/>
      <c r="E50" s="3"/>
      <c r="F50" s="3"/>
      <c r="G50" s="3"/>
      <c r="H50" s="3"/>
      <c r="I50" s="3"/>
      <c r="J50" s="3"/>
      <c r="K50" s="27"/>
      <c r="L50" s="27"/>
      <c r="M50" s="3"/>
      <c r="N50" s="3"/>
      <c r="O50" s="3"/>
      <c r="P50" s="7"/>
      <c r="Q50" s="35" t="str">
        <f>IF($A50="","",IF($I50="Closed",IF($L50="","",$L50-$B50),Dashboard!$B$10-$B50))</f>
        <v/>
      </c>
      <c r="R50" s="3"/>
    </row>
    <row r="51" spans="1:18">
      <c r="A51" s="3"/>
      <c r="B51" s="27"/>
      <c r="C51" s="3"/>
      <c r="D51" s="3"/>
      <c r="E51" s="3"/>
      <c r="F51" s="3"/>
      <c r="G51" s="3"/>
      <c r="H51" s="3"/>
      <c r="I51" s="3"/>
      <c r="J51" s="3"/>
      <c r="K51" s="27"/>
      <c r="L51" s="27"/>
      <c r="M51" s="3"/>
      <c r="N51" s="3"/>
      <c r="O51" s="3"/>
      <c r="P51" s="7"/>
      <c r="Q51" s="35" t="str">
        <f>IF($A51="","",IF($I51="Closed",IF($L51="","",$L51-$B51),Dashboard!$B$10-$B51))</f>
        <v/>
      </c>
      <c r="R51" s="3"/>
    </row>
    <row r="52" spans="1:18">
      <c r="A52" s="3"/>
      <c r="B52" s="27"/>
      <c r="C52" s="3"/>
      <c r="D52" s="3"/>
      <c r="E52" s="3"/>
      <c r="F52" s="3"/>
      <c r="G52" s="3"/>
      <c r="H52" s="3"/>
      <c r="I52" s="3"/>
      <c r="J52" s="3"/>
      <c r="K52" s="27"/>
      <c r="L52" s="27"/>
      <c r="M52" s="3"/>
      <c r="N52" s="3"/>
      <c r="O52" s="3"/>
      <c r="P52" s="7"/>
      <c r="Q52" s="35" t="str">
        <f>IF($A52="","",IF($I52="Closed",IF($L52="","",$L52-$B52),Dashboard!$B$10-$B52))</f>
        <v/>
      </c>
      <c r="R52" s="3"/>
    </row>
    <row r="53" spans="1:18">
      <c r="A53" s="3"/>
      <c r="B53" s="27"/>
      <c r="C53" s="3"/>
      <c r="D53" s="3"/>
      <c r="E53" s="3"/>
      <c r="F53" s="3"/>
      <c r="G53" s="3"/>
      <c r="H53" s="3"/>
      <c r="I53" s="3"/>
      <c r="J53" s="3"/>
      <c r="K53" s="27"/>
      <c r="L53" s="27"/>
      <c r="M53" s="3"/>
      <c r="N53" s="3"/>
      <c r="O53" s="3"/>
      <c r="P53" s="7"/>
      <c r="Q53" s="35" t="str">
        <f>IF($A53="","",IF($I53="Closed",IF($L53="","",$L53-$B53),Dashboard!$B$10-$B53))</f>
        <v/>
      </c>
      <c r="R53" s="3"/>
    </row>
    <row r="54" spans="1:18">
      <c r="A54" s="3"/>
      <c r="B54" s="27"/>
      <c r="C54" s="3"/>
      <c r="D54" s="3"/>
      <c r="E54" s="3"/>
      <c r="F54" s="3"/>
      <c r="G54" s="3"/>
      <c r="H54" s="3"/>
      <c r="I54" s="3"/>
      <c r="J54" s="3"/>
      <c r="K54" s="27"/>
      <c r="L54" s="27"/>
      <c r="M54" s="3"/>
      <c r="N54" s="3"/>
      <c r="O54" s="3"/>
      <c r="P54" s="7"/>
      <c r="Q54" s="35" t="str">
        <f>IF($A54="","",IF($I54="Closed",IF($L54="","",$L54-$B54),Dashboard!$B$10-$B54))</f>
        <v/>
      </c>
      <c r="R54" s="3"/>
    </row>
    <row r="55" spans="1:18">
      <c r="A55" s="3"/>
      <c r="B55" s="27"/>
      <c r="C55" s="3"/>
      <c r="D55" s="3"/>
      <c r="E55" s="3"/>
      <c r="F55" s="3"/>
      <c r="G55" s="3"/>
      <c r="H55" s="3"/>
      <c r="I55" s="3"/>
      <c r="J55" s="3"/>
      <c r="K55" s="27"/>
      <c r="L55" s="27"/>
      <c r="M55" s="3"/>
      <c r="N55" s="3"/>
      <c r="O55" s="3"/>
      <c r="P55" s="7"/>
      <c r="Q55" s="35" t="str">
        <f>IF($A55="","",IF($I55="Closed",IF($L55="","",$L55-$B55),Dashboard!$B$10-$B55))</f>
        <v/>
      </c>
      <c r="R55" s="3"/>
    </row>
    <row r="56" spans="1:18">
      <c r="A56" s="3"/>
      <c r="B56" s="27"/>
      <c r="C56" s="3"/>
      <c r="D56" s="3"/>
      <c r="E56" s="3"/>
      <c r="F56" s="3"/>
      <c r="G56" s="3"/>
      <c r="H56" s="3"/>
      <c r="I56" s="3"/>
      <c r="J56" s="3"/>
      <c r="K56" s="27"/>
      <c r="L56" s="27"/>
      <c r="M56" s="3"/>
      <c r="N56" s="3"/>
      <c r="O56" s="3"/>
      <c r="P56" s="7"/>
      <c r="Q56" s="35" t="str">
        <f>IF($A56="","",IF($I56="Closed",IF($L56="","",$L56-$B56),Dashboard!$B$10-$B56))</f>
        <v/>
      </c>
      <c r="R56" s="3"/>
    </row>
    <row r="57" spans="1:18">
      <c r="A57" s="3"/>
      <c r="B57" s="27"/>
      <c r="C57" s="3"/>
      <c r="D57" s="3"/>
      <c r="E57" s="3"/>
      <c r="F57" s="3"/>
      <c r="G57" s="3"/>
      <c r="H57" s="3"/>
      <c r="I57" s="3"/>
      <c r="J57" s="3"/>
      <c r="K57" s="27"/>
      <c r="L57" s="27"/>
      <c r="M57" s="3"/>
      <c r="N57" s="3"/>
      <c r="O57" s="3"/>
      <c r="P57" s="7"/>
      <c r="Q57" s="35" t="str">
        <f>IF($A57="","",IF($I57="Closed",IF($L57="","",$L57-$B57),Dashboard!$B$10-$B57))</f>
        <v/>
      </c>
      <c r="R57" s="3"/>
    </row>
    <row r="58" spans="1:18">
      <c r="A58" s="3"/>
      <c r="B58" s="27"/>
      <c r="C58" s="3"/>
      <c r="D58" s="3"/>
      <c r="E58" s="3"/>
      <c r="F58" s="3"/>
      <c r="G58" s="3"/>
      <c r="H58" s="3"/>
      <c r="I58" s="3"/>
      <c r="J58" s="3"/>
      <c r="K58" s="27"/>
      <c r="L58" s="27"/>
      <c r="M58" s="3"/>
      <c r="N58" s="3"/>
      <c r="O58" s="3"/>
      <c r="P58" s="7"/>
      <c r="Q58" s="35" t="str">
        <f>IF($A58="","",IF($I58="Closed",IF($L58="","",$L58-$B58),Dashboard!$B$10-$B58))</f>
        <v/>
      </c>
      <c r="R58" s="3"/>
    </row>
    <row r="59" spans="1:18">
      <c r="A59" s="3"/>
      <c r="B59" s="27"/>
      <c r="C59" s="3"/>
      <c r="D59" s="3"/>
      <c r="E59" s="3"/>
      <c r="F59" s="3"/>
      <c r="G59" s="3"/>
      <c r="H59" s="3"/>
      <c r="I59" s="3"/>
      <c r="J59" s="3"/>
      <c r="K59" s="27"/>
      <c r="L59" s="27"/>
      <c r="M59" s="3"/>
      <c r="N59" s="3"/>
      <c r="O59" s="3"/>
      <c r="P59" s="7"/>
      <c r="Q59" s="35" t="str">
        <f>IF($A59="","",IF($I59="Closed",IF($L59="","",$L59-$B59),Dashboard!$B$10-$B59))</f>
        <v/>
      </c>
      <c r="R59" s="3"/>
    </row>
    <row r="60" spans="1:18">
      <c r="A60" s="3"/>
      <c r="B60" s="27"/>
      <c r="C60" s="3"/>
      <c r="D60" s="3"/>
      <c r="E60" s="3"/>
      <c r="F60" s="3"/>
      <c r="G60" s="3"/>
      <c r="H60" s="3"/>
      <c r="I60" s="3"/>
      <c r="J60" s="3"/>
      <c r="K60" s="27"/>
      <c r="L60" s="27"/>
      <c r="M60" s="3"/>
      <c r="N60" s="3"/>
      <c r="O60" s="3"/>
      <c r="P60" s="7"/>
      <c r="Q60" s="35" t="str">
        <f>IF($A60="","",IF($I60="Closed",IF($L60="","",$L60-$B60),Dashboard!$B$10-$B60))</f>
        <v/>
      </c>
      <c r="R60" s="3"/>
    </row>
    <row r="61" spans="1:18">
      <c r="A61" s="3"/>
      <c r="B61" s="27"/>
      <c r="C61" s="3"/>
      <c r="D61" s="3"/>
      <c r="E61" s="3"/>
      <c r="F61" s="3"/>
      <c r="G61" s="3"/>
      <c r="H61" s="3"/>
      <c r="I61" s="3"/>
      <c r="J61" s="3"/>
      <c r="K61" s="27"/>
      <c r="L61" s="27"/>
      <c r="M61" s="3"/>
      <c r="N61" s="3"/>
      <c r="O61" s="3"/>
      <c r="P61" s="7"/>
      <c r="Q61" s="35" t="str">
        <f>IF($A61="","",IF($I61="Closed",IF($L61="","",$L61-$B61),Dashboard!$B$10-$B61))</f>
        <v/>
      </c>
      <c r="R61" s="3"/>
    </row>
    <row r="62" spans="1:18">
      <c r="A62" s="3"/>
      <c r="B62" s="27"/>
      <c r="C62" s="3"/>
      <c r="D62" s="3"/>
      <c r="E62" s="3"/>
      <c r="F62" s="3"/>
      <c r="G62" s="3"/>
      <c r="H62" s="3"/>
      <c r="I62" s="3"/>
      <c r="J62" s="3"/>
      <c r="K62" s="27"/>
      <c r="L62" s="27"/>
      <c r="M62" s="3"/>
      <c r="N62" s="3"/>
      <c r="O62" s="3"/>
      <c r="P62" s="7"/>
      <c r="Q62" s="35" t="str">
        <f>IF($A62="","",IF($I62="Closed",IF($L62="","",$L62-$B62),Dashboard!$B$10-$B62))</f>
        <v/>
      </c>
      <c r="R62" s="3"/>
    </row>
    <row r="63" spans="1:18">
      <c r="A63" s="3"/>
      <c r="B63" s="27"/>
      <c r="C63" s="3"/>
      <c r="D63" s="3"/>
      <c r="E63" s="3"/>
      <c r="F63" s="3"/>
      <c r="G63" s="3"/>
      <c r="H63" s="3"/>
      <c r="I63" s="3"/>
      <c r="J63" s="3"/>
      <c r="K63" s="27"/>
      <c r="L63" s="27"/>
      <c r="M63" s="3"/>
      <c r="N63" s="3"/>
      <c r="O63" s="3"/>
      <c r="P63" s="7"/>
      <c r="Q63" s="35" t="str">
        <f>IF($A63="","",IF($I63="Closed",IF($L63="","",$L63-$B63),Dashboard!$B$10-$B63))</f>
        <v/>
      </c>
      <c r="R63" s="3"/>
    </row>
    <row r="64" spans="1:18">
      <c r="A64" s="3"/>
      <c r="B64" s="27"/>
      <c r="C64" s="3"/>
      <c r="D64" s="3"/>
      <c r="E64" s="3"/>
      <c r="F64" s="3"/>
      <c r="G64" s="3"/>
      <c r="H64" s="3"/>
      <c r="I64" s="3"/>
      <c r="J64" s="3"/>
      <c r="K64" s="27"/>
      <c r="L64" s="27"/>
      <c r="M64" s="3"/>
      <c r="N64" s="3"/>
      <c r="O64" s="3"/>
      <c r="P64" s="7"/>
      <c r="Q64" s="35" t="str">
        <f>IF($A64="","",IF($I64="Closed",IF($L64="","",$L64-$B64),Dashboard!$B$10-$B64))</f>
        <v/>
      </c>
      <c r="R64" s="3"/>
    </row>
    <row r="65" spans="1:18">
      <c r="A65" s="3"/>
      <c r="B65" s="27"/>
      <c r="C65" s="3"/>
      <c r="D65" s="3"/>
      <c r="E65" s="3"/>
      <c r="F65" s="3"/>
      <c r="G65" s="3"/>
      <c r="H65" s="3"/>
      <c r="I65" s="3"/>
      <c r="J65" s="3"/>
      <c r="K65" s="27"/>
      <c r="L65" s="27"/>
      <c r="M65" s="3"/>
      <c r="N65" s="3"/>
      <c r="O65" s="3"/>
      <c r="P65" s="7"/>
      <c r="Q65" s="35" t="str">
        <f>IF($A65="","",IF($I65="Closed",IF($L65="","",$L65-$B65),Dashboard!$B$10-$B65))</f>
        <v/>
      </c>
      <c r="R65" s="3"/>
    </row>
    <row r="66" spans="1:18">
      <c r="A66" s="3"/>
      <c r="B66" s="27"/>
      <c r="C66" s="3"/>
      <c r="D66" s="3"/>
      <c r="E66" s="3"/>
      <c r="F66" s="3"/>
      <c r="G66" s="3"/>
      <c r="H66" s="3"/>
      <c r="I66" s="3"/>
      <c r="J66" s="3"/>
      <c r="K66" s="27"/>
      <c r="L66" s="27"/>
      <c r="M66" s="3"/>
      <c r="N66" s="3"/>
      <c r="O66" s="3"/>
      <c r="P66" s="7"/>
      <c r="Q66" s="35" t="str">
        <f>IF($A66="","",IF($I66="Closed",IF($L66="","",$L66-$B66),Dashboard!$B$10-$B66))</f>
        <v/>
      </c>
      <c r="R66" s="3"/>
    </row>
    <row r="67" spans="1:18">
      <c r="A67" s="3"/>
      <c r="B67" s="27"/>
      <c r="C67" s="3"/>
      <c r="D67" s="3"/>
      <c r="E67" s="3"/>
      <c r="F67" s="3"/>
      <c r="G67" s="3"/>
      <c r="H67" s="3"/>
      <c r="I67" s="3"/>
      <c r="J67" s="3"/>
      <c r="K67" s="27"/>
      <c r="L67" s="27"/>
      <c r="M67" s="3"/>
      <c r="N67" s="3"/>
      <c r="O67" s="3"/>
      <c r="P67" s="7"/>
      <c r="Q67" s="35" t="str">
        <f>IF($A67="","",IF($I67="Closed",IF($L67="","",$L67-$B67),Dashboard!$B$10-$B67))</f>
        <v/>
      </c>
      <c r="R67" s="3"/>
    </row>
    <row r="68" spans="1:18">
      <c r="A68" s="3"/>
      <c r="B68" s="27"/>
      <c r="C68" s="3"/>
      <c r="D68" s="3"/>
      <c r="E68" s="3"/>
      <c r="F68" s="3"/>
      <c r="G68" s="3"/>
      <c r="H68" s="3"/>
      <c r="I68" s="3"/>
      <c r="J68" s="3"/>
      <c r="K68" s="27"/>
      <c r="L68" s="27"/>
      <c r="M68" s="3"/>
      <c r="N68" s="3"/>
      <c r="O68" s="3"/>
      <c r="P68" s="7"/>
      <c r="Q68" s="35" t="str">
        <f>IF($A68="","",IF($I68="Closed",IF($L68="","",$L68-$B68),Dashboard!$B$10-$B68))</f>
        <v/>
      </c>
      <c r="R68" s="3"/>
    </row>
    <row r="69" spans="1:18">
      <c r="A69" s="3"/>
      <c r="B69" s="27"/>
      <c r="C69" s="3"/>
      <c r="D69" s="3"/>
      <c r="E69" s="3"/>
      <c r="F69" s="3"/>
      <c r="G69" s="3"/>
      <c r="H69" s="3"/>
      <c r="I69" s="3"/>
      <c r="J69" s="3"/>
      <c r="K69" s="27"/>
      <c r="L69" s="27"/>
      <c r="M69" s="3"/>
      <c r="N69" s="3"/>
      <c r="O69" s="3"/>
      <c r="P69" s="7"/>
      <c r="Q69" s="35" t="str">
        <f>IF($A69="","",IF($I69="Closed",IF($L69="","",$L69-$B69),Dashboard!$B$10-$B69))</f>
        <v/>
      </c>
      <c r="R69" s="3"/>
    </row>
    <row r="70" spans="1:18">
      <c r="A70" s="3"/>
      <c r="B70" s="27"/>
      <c r="C70" s="3"/>
      <c r="D70" s="3"/>
      <c r="E70" s="3"/>
      <c r="F70" s="3"/>
      <c r="G70" s="3"/>
      <c r="H70" s="3"/>
      <c r="I70" s="3"/>
      <c r="J70" s="3"/>
      <c r="K70" s="27"/>
      <c r="L70" s="27"/>
      <c r="M70" s="3"/>
      <c r="N70" s="3"/>
      <c r="O70" s="3"/>
      <c r="P70" s="7"/>
      <c r="Q70" s="35" t="str">
        <f>IF($A70="","",IF($I70="Closed",IF($L70="","",$L70-$B70),Dashboard!$B$10-$B70))</f>
        <v/>
      </c>
      <c r="R70" s="3"/>
    </row>
    <row r="71" spans="1:18">
      <c r="A71" s="3"/>
      <c r="B71" s="27"/>
      <c r="C71" s="3"/>
      <c r="D71" s="3"/>
      <c r="E71" s="3"/>
      <c r="F71" s="3"/>
      <c r="G71" s="3"/>
      <c r="H71" s="3"/>
      <c r="I71" s="3"/>
      <c r="J71" s="3"/>
      <c r="K71" s="27"/>
      <c r="L71" s="27"/>
      <c r="M71" s="3"/>
      <c r="N71" s="3"/>
      <c r="O71" s="3"/>
      <c r="P71" s="7"/>
      <c r="Q71" s="35" t="str">
        <f>IF($A71="","",IF($I71="Closed",IF($L71="","",$L71-$B71),Dashboard!$B$10-$B71))</f>
        <v/>
      </c>
      <c r="R71" s="3"/>
    </row>
    <row r="72" spans="1:18">
      <c r="A72" s="3"/>
      <c r="B72" s="27"/>
      <c r="C72" s="3"/>
      <c r="D72" s="3"/>
      <c r="E72" s="3"/>
      <c r="F72" s="3"/>
      <c r="G72" s="3"/>
      <c r="H72" s="3"/>
      <c r="I72" s="3"/>
      <c r="J72" s="3"/>
      <c r="K72" s="27"/>
      <c r="L72" s="27"/>
      <c r="M72" s="3"/>
      <c r="N72" s="3"/>
      <c r="O72" s="3"/>
      <c r="P72" s="7"/>
      <c r="Q72" s="35" t="str">
        <f>IF($A72="","",IF($I72="Closed",IF($L72="","",$L72-$B72),Dashboard!$B$10-$B72))</f>
        <v/>
      </c>
      <c r="R72" s="3"/>
    </row>
    <row r="73" spans="1:18">
      <c r="A73" s="3"/>
      <c r="B73" s="27"/>
      <c r="C73" s="3"/>
      <c r="D73" s="3"/>
      <c r="E73" s="3"/>
      <c r="F73" s="3"/>
      <c r="G73" s="3"/>
      <c r="H73" s="3"/>
      <c r="I73" s="3"/>
      <c r="J73" s="3"/>
      <c r="K73" s="27"/>
      <c r="L73" s="27"/>
      <c r="M73" s="3"/>
      <c r="N73" s="3"/>
      <c r="O73" s="3"/>
      <c r="P73" s="7"/>
      <c r="Q73" s="35" t="str">
        <f>IF($A73="","",IF($I73="Closed",IF($L73="","",$L73-$B73),Dashboard!$B$10-$B73))</f>
        <v/>
      </c>
      <c r="R73" s="3"/>
    </row>
    <row r="74" spans="1:18">
      <c r="A74" s="3"/>
      <c r="B74" s="27"/>
      <c r="C74" s="3"/>
      <c r="D74" s="3"/>
      <c r="E74" s="3"/>
      <c r="F74" s="3"/>
      <c r="G74" s="3"/>
      <c r="H74" s="3"/>
      <c r="I74" s="3"/>
      <c r="J74" s="3"/>
      <c r="K74" s="27"/>
      <c r="L74" s="27"/>
      <c r="M74" s="3"/>
      <c r="N74" s="3"/>
      <c r="O74" s="3"/>
      <c r="P74" s="7"/>
      <c r="Q74" s="35" t="str">
        <f>IF($A74="","",IF($I74="Closed",IF($L74="","",$L74-$B74),Dashboard!$B$10-$B74))</f>
        <v/>
      </c>
      <c r="R74" s="3"/>
    </row>
    <row r="75" spans="1:18">
      <c r="A75" s="3"/>
      <c r="B75" s="27"/>
      <c r="C75" s="3"/>
      <c r="D75" s="3"/>
      <c r="E75" s="3"/>
      <c r="F75" s="3"/>
      <c r="G75" s="3"/>
      <c r="H75" s="3"/>
      <c r="I75" s="3"/>
      <c r="J75" s="3"/>
      <c r="K75" s="27"/>
      <c r="L75" s="27"/>
      <c r="M75" s="3"/>
      <c r="N75" s="3"/>
      <c r="O75" s="3"/>
      <c r="P75" s="7"/>
      <c r="Q75" s="35" t="str">
        <f>IF($A75="","",IF($I75="Closed",IF($L75="","",$L75-$B75),Dashboard!$B$10-$B75))</f>
        <v/>
      </c>
      <c r="R75" s="3"/>
    </row>
    <row r="76" spans="1:18">
      <c r="A76" s="3"/>
      <c r="B76" s="27"/>
      <c r="C76" s="3"/>
      <c r="D76" s="3"/>
      <c r="E76" s="3"/>
      <c r="F76" s="3"/>
      <c r="G76" s="3"/>
      <c r="H76" s="3"/>
      <c r="I76" s="3"/>
      <c r="J76" s="3"/>
      <c r="K76" s="27"/>
      <c r="L76" s="27"/>
      <c r="M76" s="3"/>
      <c r="N76" s="3"/>
      <c r="O76" s="3"/>
      <c r="P76" s="7"/>
      <c r="Q76" s="35" t="str">
        <f>IF($A76="","",IF($I76="Closed",IF($L76="","",$L76-$B76),Dashboard!$B$10-$B76))</f>
        <v/>
      </c>
      <c r="R76" s="3"/>
    </row>
    <row r="77" spans="1:18">
      <c r="A77" s="3"/>
      <c r="B77" s="27"/>
      <c r="C77" s="3"/>
      <c r="D77" s="3"/>
      <c r="E77" s="3"/>
      <c r="F77" s="3"/>
      <c r="G77" s="3"/>
      <c r="H77" s="3"/>
      <c r="I77" s="3"/>
      <c r="J77" s="3"/>
      <c r="K77" s="27"/>
      <c r="L77" s="27"/>
      <c r="M77" s="3"/>
      <c r="N77" s="3"/>
      <c r="O77" s="3"/>
      <c r="P77" s="7"/>
      <c r="Q77" s="35" t="str">
        <f>IF($A77="","",IF($I77="Closed",IF($L77="","",$L77-$B77),Dashboard!$B$10-$B77))</f>
        <v/>
      </c>
      <c r="R77" s="3"/>
    </row>
    <row r="78" spans="1:18">
      <c r="A78" s="3"/>
      <c r="B78" s="27"/>
      <c r="C78" s="3"/>
      <c r="D78" s="3"/>
      <c r="E78" s="3"/>
      <c r="F78" s="3"/>
      <c r="G78" s="3"/>
      <c r="H78" s="3"/>
      <c r="I78" s="3"/>
      <c r="J78" s="3"/>
      <c r="K78" s="27"/>
      <c r="L78" s="27"/>
      <c r="M78" s="3"/>
      <c r="N78" s="3"/>
      <c r="O78" s="3"/>
      <c r="P78" s="7"/>
      <c r="Q78" s="35" t="str">
        <f>IF($A78="","",IF($I78="Closed",IF($L78="","",$L78-$B78),Dashboard!$B$10-$B78))</f>
        <v/>
      </c>
      <c r="R78" s="3"/>
    </row>
    <row r="79" spans="1:18">
      <c r="A79" s="3"/>
      <c r="B79" s="27"/>
      <c r="C79" s="3"/>
      <c r="D79" s="3"/>
      <c r="E79" s="3"/>
      <c r="F79" s="3"/>
      <c r="G79" s="3"/>
      <c r="H79" s="3"/>
      <c r="I79" s="3"/>
      <c r="J79" s="3"/>
      <c r="K79" s="27"/>
      <c r="L79" s="27"/>
      <c r="M79" s="3"/>
      <c r="N79" s="3"/>
      <c r="O79" s="3"/>
      <c r="P79" s="7"/>
      <c r="Q79" s="35" t="str">
        <f>IF($A79="","",IF($I79="Closed",IF($L79="","",$L79-$B79),Dashboard!$B$10-$B79))</f>
        <v/>
      </c>
      <c r="R79" s="3"/>
    </row>
    <row r="80" spans="1:18">
      <c r="A80" s="3"/>
      <c r="B80" s="27"/>
      <c r="C80" s="3"/>
      <c r="D80" s="3"/>
      <c r="E80" s="3"/>
      <c r="F80" s="3"/>
      <c r="G80" s="3"/>
      <c r="H80" s="3"/>
      <c r="I80" s="3"/>
      <c r="J80" s="3"/>
      <c r="K80" s="27"/>
      <c r="L80" s="27"/>
      <c r="M80" s="3"/>
      <c r="N80" s="3"/>
      <c r="O80" s="3"/>
      <c r="P80" s="7"/>
      <c r="Q80" s="35" t="str">
        <f>IF($A80="","",IF($I80="Closed",IF($L80="","",$L80-$B80),Dashboard!$B$10-$B80))</f>
        <v/>
      </c>
      <c r="R80" s="3"/>
    </row>
    <row r="81" spans="1:18">
      <c r="A81" s="3"/>
      <c r="B81" s="27"/>
      <c r="C81" s="3"/>
      <c r="D81" s="3"/>
      <c r="E81" s="3"/>
      <c r="F81" s="3"/>
      <c r="G81" s="3"/>
      <c r="H81" s="3"/>
      <c r="I81" s="3"/>
      <c r="J81" s="3"/>
      <c r="K81" s="27"/>
      <c r="L81" s="27"/>
      <c r="M81" s="3"/>
      <c r="N81" s="3"/>
      <c r="O81" s="3"/>
      <c r="P81" s="7"/>
      <c r="Q81" s="35" t="str">
        <f>IF($A81="","",IF($I81="Closed",IF($L81="","",$L81-$B81),Dashboard!$B$10-$B81))</f>
        <v/>
      </c>
      <c r="R81" s="3"/>
    </row>
    <row r="82" spans="1:18">
      <c r="A82" s="3"/>
      <c r="B82" s="27"/>
      <c r="C82" s="3"/>
      <c r="D82" s="3"/>
      <c r="E82" s="3"/>
      <c r="F82" s="3"/>
      <c r="G82" s="3"/>
      <c r="H82" s="3"/>
      <c r="I82" s="3"/>
      <c r="J82" s="3"/>
      <c r="K82" s="27"/>
      <c r="L82" s="27"/>
      <c r="M82" s="3"/>
      <c r="N82" s="3"/>
      <c r="O82" s="3"/>
      <c r="P82" s="7"/>
      <c r="Q82" s="35" t="str">
        <f>IF($A82="","",IF($I82="Closed",IF($L82="","",$L82-$B82),Dashboard!$B$10-$B82))</f>
        <v/>
      </c>
      <c r="R82" s="3"/>
    </row>
    <row r="83" spans="1:18">
      <c r="A83" s="3"/>
      <c r="B83" s="27"/>
      <c r="C83" s="3"/>
      <c r="D83" s="3"/>
      <c r="E83" s="3"/>
      <c r="F83" s="3"/>
      <c r="G83" s="3"/>
      <c r="H83" s="3"/>
      <c r="I83" s="3"/>
      <c r="J83" s="3"/>
      <c r="K83" s="27"/>
      <c r="L83" s="27"/>
      <c r="M83" s="3"/>
      <c r="N83" s="3"/>
      <c r="O83" s="3"/>
      <c r="P83" s="7"/>
      <c r="Q83" s="35" t="str">
        <f>IF($A83="","",IF($I83="Closed",IF($L83="","",$L83-$B83),Dashboard!$B$10-$B83))</f>
        <v/>
      </c>
      <c r="R83" s="3"/>
    </row>
    <row r="84" spans="1:18">
      <c r="A84" s="3"/>
      <c r="B84" s="27"/>
      <c r="C84" s="3"/>
      <c r="D84" s="3"/>
      <c r="E84" s="3"/>
      <c r="F84" s="3"/>
      <c r="G84" s="3"/>
      <c r="H84" s="3"/>
      <c r="I84" s="3"/>
      <c r="J84" s="3"/>
      <c r="K84" s="27"/>
      <c r="L84" s="27"/>
      <c r="M84" s="3"/>
      <c r="N84" s="3"/>
      <c r="O84" s="3"/>
      <c r="P84" s="7"/>
      <c r="Q84" s="35" t="str">
        <f>IF($A84="","",IF($I84="Closed",IF($L84="","",$L84-$B84),Dashboard!$B$10-$B84))</f>
        <v/>
      </c>
      <c r="R84" s="3"/>
    </row>
    <row r="85" spans="1:18">
      <c r="A85" s="3"/>
      <c r="B85" s="27"/>
      <c r="C85" s="3"/>
      <c r="D85" s="3"/>
      <c r="E85" s="3"/>
      <c r="F85" s="3"/>
      <c r="G85" s="3"/>
      <c r="H85" s="3"/>
      <c r="I85" s="3"/>
      <c r="J85" s="3"/>
      <c r="K85" s="27"/>
      <c r="L85" s="27"/>
      <c r="M85" s="3"/>
      <c r="N85" s="3"/>
      <c r="O85" s="3"/>
      <c r="P85" s="7"/>
      <c r="Q85" s="35" t="str">
        <f>IF($A85="","",IF($I85="Closed",IF($L85="","",$L85-$B85),Dashboard!$B$10-$B85))</f>
        <v/>
      </c>
      <c r="R85" s="3"/>
    </row>
    <row r="86" spans="1:18">
      <c r="A86" s="3"/>
      <c r="B86" s="27"/>
      <c r="C86" s="3"/>
      <c r="D86" s="3"/>
      <c r="E86" s="3"/>
      <c r="F86" s="3"/>
      <c r="G86" s="3"/>
      <c r="H86" s="3"/>
      <c r="I86" s="3"/>
      <c r="J86" s="3"/>
      <c r="K86" s="27"/>
      <c r="L86" s="27"/>
      <c r="M86" s="3"/>
      <c r="N86" s="3"/>
      <c r="O86" s="3"/>
      <c r="P86" s="7"/>
      <c r="Q86" s="35" t="str">
        <f>IF($A86="","",IF($I86="Closed",IF($L86="","",$L86-$B86),Dashboard!$B$10-$B86))</f>
        <v/>
      </c>
      <c r="R86" s="3"/>
    </row>
    <row r="87" spans="1:18">
      <c r="A87" s="3"/>
      <c r="B87" s="27"/>
      <c r="C87" s="3"/>
      <c r="D87" s="3"/>
      <c r="E87" s="3"/>
      <c r="F87" s="3"/>
      <c r="G87" s="3"/>
      <c r="H87" s="3"/>
      <c r="I87" s="3"/>
      <c r="J87" s="3"/>
      <c r="K87" s="27"/>
      <c r="L87" s="27"/>
      <c r="M87" s="3"/>
      <c r="N87" s="3"/>
      <c r="O87" s="3"/>
      <c r="P87" s="7"/>
      <c r="Q87" s="35" t="str">
        <f>IF($A87="","",IF($I87="Closed",IF($L87="","",$L87-$B87),Dashboard!$B$10-$B87))</f>
        <v/>
      </c>
      <c r="R87" s="3"/>
    </row>
    <row r="88" spans="1:18">
      <c r="A88" s="3"/>
      <c r="B88" s="27"/>
      <c r="C88" s="3"/>
      <c r="D88" s="3"/>
      <c r="E88" s="3"/>
      <c r="F88" s="3"/>
      <c r="G88" s="3"/>
      <c r="H88" s="3"/>
      <c r="I88" s="3"/>
      <c r="J88" s="3"/>
      <c r="K88" s="27"/>
      <c r="L88" s="27"/>
      <c r="M88" s="3"/>
      <c r="N88" s="3"/>
      <c r="O88" s="3"/>
      <c r="P88" s="7"/>
      <c r="Q88" s="35" t="str">
        <f>IF($A88="","",IF($I88="Closed",IF($L88="","",$L88-$B88),Dashboard!$B$10-$B88))</f>
        <v/>
      </c>
      <c r="R88" s="3"/>
    </row>
    <row r="89" spans="1:18">
      <c r="A89" s="3"/>
      <c r="B89" s="27"/>
      <c r="C89" s="3"/>
      <c r="D89" s="3"/>
      <c r="E89" s="3"/>
      <c r="F89" s="3"/>
      <c r="G89" s="3"/>
      <c r="H89" s="3"/>
      <c r="I89" s="3"/>
      <c r="J89" s="3"/>
      <c r="K89" s="27"/>
      <c r="L89" s="27"/>
      <c r="M89" s="3"/>
      <c r="N89" s="3"/>
      <c r="O89" s="3"/>
      <c r="P89" s="7"/>
      <c r="Q89" s="35" t="str">
        <f>IF($A89="","",IF($I89="Closed",IF($L89="","",$L89-$B89),Dashboard!$B$10-$B89))</f>
        <v/>
      </c>
      <c r="R89" s="3"/>
    </row>
    <row r="90" spans="1:18">
      <c r="A90" s="3"/>
      <c r="B90" s="27"/>
      <c r="C90" s="3"/>
      <c r="D90" s="3"/>
      <c r="E90" s="3"/>
      <c r="F90" s="3"/>
      <c r="G90" s="3"/>
      <c r="H90" s="3"/>
      <c r="I90" s="3"/>
      <c r="J90" s="3"/>
      <c r="K90" s="27"/>
      <c r="L90" s="27"/>
      <c r="M90" s="3"/>
      <c r="N90" s="3"/>
      <c r="O90" s="3"/>
      <c r="P90" s="7"/>
      <c r="Q90" s="35" t="str">
        <f>IF($A90="","",IF($I90="Closed",IF($L90="","",$L90-$B90),Dashboard!$B$10-$B90))</f>
        <v/>
      </c>
      <c r="R90" s="3"/>
    </row>
    <row r="91" spans="1:18">
      <c r="A91" s="3"/>
      <c r="B91" s="27"/>
      <c r="C91" s="3"/>
      <c r="D91" s="3"/>
      <c r="E91" s="3"/>
      <c r="F91" s="3"/>
      <c r="G91" s="3"/>
      <c r="H91" s="3"/>
      <c r="I91" s="3"/>
      <c r="J91" s="3"/>
      <c r="K91" s="27"/>
      <c r="L91" s="27"/>
      <c r="M91" s="3"/>
      <c r="N91" s="3"/>
      <c r="O91" s="3"/>
      <c r="P91" s="7"/>
      <c r="Q91" s="35" t="str">
        <f>IF($A91="","",IF($I91="Closed",IF($L91="","",$L91-$B91),Dashboard!$B$10-$B91))</f>
        <v/>
      </c>
      <c r="R91" s="3"/>
    </row>
    <row r="92" spans="1:18">
      <c r="A92" s="3"/>
      <c r="B92" s="27"/>
      <c r="C92" s="3"/>
      <c r="D92" s="3"/>
      <c r="E92" s="3"/>
      <c r="F92" s="3"/>
      <c r="G92" s="3"/>
      <c r="H92" s="3"/>
      <c r="I92" s="3"/>
      <c r="J92" s="3"/>
      <c r="K92" s="27"/>
      <c r="L92" s="27"/>
      <c r="M92" s="3"/>
      <c r="N92" s="3"/>
      <c r="O92" s="3"/>
      <c r="P92" s="7"/>
      <c r="Q92" s="35" t="str">
        <f>IF($A92="","",IF($I92="Closed",IF($L92="","",$L92-$B92),Dashboard!$B$10-$B92))</f>
        <v/>
      </c>
      <c r="R92" s="3"/>
    </row>
    <row r="93" spans="1:18">
      <c r="A93" s="3"/>
      <c r="B93" s="27"/>
      <c r="C93" s="3"/>
      <c r="D93" s="3"/>
      <c r="E93" s="3"/>
      <c r="F93" s="3"/>
      <c r="G93" s="3"/>
      <c r="H93" s="3"/>
      <c r="I93" s="3"/>
      <c r="J93" s="3"/>
      <c r="K93" s="27"/>
      <c r="L93" s="27"/>
      <c r="M93" s="3"/>
      <c r="N93" s="3"/>
      <c r="O93" s="3"/>
      <c r="P93" s="7"/>
      <c r="Q93" s="35" t="str">
        <f>IF($A93="","",IF($I93="Closed",IF($L93="","",$L93-$B93),Dashboard!$B$10-$B93))</f>
        <v/>
      </c>
      <c r="R93" s="3"/>
    </row>
    <row r="94" spans="1:18">
      <c r="A94" s="3"/>
      <c r="B94" s="27"/>
      <c r="C94" s="3"/>
      <c r="D94" s="3"/>
      <c r="E94" s="3"/>
      <c r="F94" s="3"/>
      <c r="G94" s="3"/>
      <c r="H94" s="3"/>
      <c r="I94" s="3"/>
      <c r="J94" s="3"/>
      <c r="K94" s="27"/>
      <c r="L94" s="27"/>
      <c r="M94" s="3"/>
      <c r="N94" s="3"/>
      <c r="O94" s="3"/>
      <c r="P94" s="7"/>
      <c r="Q94" s="35" t="str">
        <f>IF($A94="","",IF($I94="Closed",IF($L94="","",$L94-$B94),Dashboard!$B$10-$B94))</f>
        <v/>
      </c>
      <c r="R94" s="3"/>
    </row>
    <row r="95" spans="1:18">
      <c r="A95" s="3"/>
      <c r="B95" s="27"/>
      <c r="C95" s="3"/>
      <c r="D95" s="3"/>
      <c r="E95" s="3"/>
      <c r="F95" s="3"/>
      <c r="G95" s="3"/>
      <c r="H95" s="3"/>
      <c r="I95" s="3"/>
      <c r="J95" s="3"/>
      <c r="K95" s="27"/>
      <c r="L95" s="27"/>
      <c r="M95" s="3"/>
      <c r="N95" s="3"/>
      <c r="O95" s="3"/>
      <c r="P95" s="7"/>
      <c r="Q95" s="35" t="str">
        <f>IF($A95="","",IF($I95="Closed",IF($L95="","",$L95-$B95),Dashboard!$B$10-$B95))</f>
        <v/>
      </c>
      <c r="R95" s="3"/>
    </row>
    <row r="96" spans="1:18">
      <c r="A96" s="3"/>
      <c r="B96" s="27"/>
      <c r="C96" s="3"/>
      <c r="D96" s="3"/>
      <c r="E96" s="3"/>
      <c r="F96" s="3"/>
      <c r="G96" s="3"/>
      <c r="H96" s="3"/>
      <c r="I96" s="3"/>
      <c r="J96" s="3"/>
      <c r="K96" s="27"/>
      <c r="L96" s="27"/>
      <c r="M96" s="3"/>
      <c r="N96" s="3"/>
      <c r="O96" s="3"/>
      <c r="P96" s="7"/>
      <c r="Q96" s="35" t="str">
        <f>IF($A96="","",IF($I96="Closed",IF($L96="","",$L96-$B96),Dashboard!$B$10-$B96))</f>
        <v/>
      </c>
      <c r="R96" s="3"/>
    </row>
    <row r="97" spans="1:18">
      <c r="A97" s="3"/>
      <c r="B97" s="27"/>
      <c r="C97" s="3"/>
      <c r="D97" s="3"/>
      <c r="E97" s="3"/>
      <c r="F97" s="3"/>
      <c r="G97" s="3"/>
      <c r="H97" s="3"/>
      <c r="I97" s="3"/>
      <c r="J97" s="3"/>
      <c r="K97" s="27"/>
      <c r="L97" s="27"/>
      <c r="M97" s="3"/>
      <c r="N97" s="3"/>
      <c r="O97" s="3"/>
      <c r="P97" s="7"/>
      <c r="Q97" s="35" t="str">
        <f>IF($A97="","",IF($I97="Closed",IF($L97="","",$L97-$B97),Dashboard!$B$10-$B97))</f>
        <v/>
      </c>
      <c r="R97" s="3"/>
    </row>
    <row r="98" spans="1:18">
      <c r="A98" s="3"/>
      <c r="B98" s="27"/>
      <c r="C98" s="3"/>
      <c r="D98" s="3"/>
      <c r="E98" s="3"/>
      <c r="F98" s="3"/>
      <c r="G98" s="3"/>
      <c r="H98" s="3"/>
      <c r="I98" s="3"/>
      <c r="J98" s="3"/>
      <c r="K98" s="27"/>
      <c r="L98" s="27"/>
      <c r="M98" s="3"/>
      <c r="N98" s="3"/>
      <c r="O98" s="3"/>
      <c r="P98" s="7"/>
      <c r="Q98" s="35" t="str">
        <f>IF($A98="","",IF($I98="Closed",IF($L98="","",$L98-$B98),Dashboard!$B$10-$B98))</f>
        <v/>
      </c>
      <c r="R98" s="3"/>
    </row>
    <row r="99" spans="1:18">
      <c r="A99" s="3"/>
      <c r="B99" s="27"/>
      <c r="C99" s="3"/>
      <c r="D99" s="3"/>
      <c r="E99" s="3"/>
      <c r="F99" s="3"/>
      <c r="G99" s="3"/>
      <c r="H99" s="3"/>
      <c r="I99" s="3"/>
      <c r="J99" s="3"/>
      <c r="K99" s="27"/>
      <c r="L99" s="27"/>
      <c r="M99" s="3"/>
      <c r="N99" s="3"/>
      <c r="O99" s="3"/>
      <c r="P99" s="7"/>
      <c r="Q99" s="35" t="str">
        <f>IF($A99="","",IF($I99="Closed",IF($L99="","",$L99-$B99),Dashboard!$B$10-$B99))</f>
        <v/>
      </c>
      <c r="R99" s="3"/>
    </row>
    <row r="100" spans="1:18">
      <c r="A100" s="3"/>
      <c r="B100" s="27"/>
      <c r="C100" s="3"/>
      <c r="D100" s="3"/>
      <c r="E100" s="3"/>
      <c r="F100" s="3"/>
      <c r="G100" s="3"/>
      <c r="H100" s="3"/>
      <c r="I100" s="3"/>
      <c r="J100" s="3"/>
      <c r="K100" s="27"/>
      <c r="L100" s="27"/>
      <c r="M100" s="3"/>
      <c r="N100" s="3"/>
      <c r="O100" s="3"/>
      <c r="P100" s="7"/>
      <c r="Q100" s="35" t="str">
        <f>IF($A100="","",IF($I100="Closed",IF($L100="","",$L100-$B100),Dashboard!$B$10-$B100))</f>
        <v/>
      </c>
      <c r="R100" s="3"/>
    </row>
    <row r="101" spans="1:18">
      <c r="A101" s="3"/>
      <c r="B101" s="27"/>
      <c r="C101" s="3"/>
      <c r="D101" s="3"/>
      <c r="E101" s="3"/>
      <c r="F101" s="3"/>
      <c r="G101" s="3"/>
      <c r="H101" s="3"/>
      <c r="I101" s="3"/>
      <c r="J101" s="3"/>
      <c r="K101" s="27"/>
      <c r="L101" s="27"/>
      <c r="M101" s="3"/>
      <c r="N101" s="3"/>
      <c r="O101" s="3"/>
      <c r="P101" s="7"/>
      <c r="Q101" s="35" t="str">
        <f>IF($A101="","",IF($I101="Closed",IF($L101="","",$L101-$B101),Dashboard!$B$10-$B101))</f>
        <v/>
      </c>
      <c r="R101" s="3"/>
    </row>
    <row r="102" spans="1:18">
      <c r="A102" s="3"/>
      <c r="B102" s="27"/>
      <c r="C102" s="3"/>
      <c r="D102" s="3"/>
      <c r="E102" s="3"/>
      <c r="F102" s="3"/>
      <c r="G102" s="3"/>
      <c r="H102" s="3"/>
      <c r="I102" s="3"/>
      <c r="J102" s="3"/>
      <c r="K102" s="27"/>
      <c r="L102" s="27"/>
      <c r="M102" s="3"/>
      <c r="N102" s="3"/>
      <c r="O102" s="3"/>
      <c r="P102" s="7"/>
      <c r="Q102" s="35" t="str">
        <f>IF($A102="","",IF($I102="Closed",IF($L102="","",$L102-$B102),Dashboard!$B$10-$B102))</f>
        <v/>
      </c>
      <c r="R102" s="3"/>
    </row>
    <row r="103" spans="1:18">
      <c r="A103" s="3"/>
      <c r="B103" s="27"/>
      <c r="C103" s="3"/>
      <c r="D103" s="3"/>
      <c r="E103" s="3"/>
      <c r="F103" s="3"/>
      <c r="G103" s="3"/>
      <c r="H103" s="3"/>
      <c r="I103" s="3"/>
      <c r="J103" s="3"/>
      <c r="K103" s="27"/>
      <c r="L103" s="27"/>
      <c r="M103" s="3"/>
      <c r="N103" s="3"/>
      <c r="O103" s="3"/>
      <c r="P103" s="7"/>
      <c r="Q103" s="35" t="str">
        <f>IF($A103="","",IF($I103="Closed",IF($L103="","",$L103-$B103),Dashboard!$B$10-$B103))</f>
        <v/>
      </c>
      <c r="R103" s="3"/>
    </row>
    <row r="104" spans="1:18">
      <c r="A104" s="3"/>
      <c r="B104" s="27"/>
      <c r="C104" s="3"/>
      <c r="D104" s="3"/>
      <c r="E104" s="3"/>
      <c r="F104" s="3"/>
      <c r="G104" s="3"/>
      <c r="H104" s="3"/>
      <c r="I104" s="3"/>
      <c r="J104" s="3"/>
      <c r="K104" s="27"/>
      <c r="L104" s="27"/>
      <c r="M104" s="3"/>
      <c r="N104" s="3"/>
      <c r="O104" s="3"/>
      <c r="P104" s="7"/>
      <c r="Q104" s="35" t="str">
        <f>IF($A104="","",IF($I104="Closed",IF($L104="","",$L104-$B104),Dashboard!$B$10-$B104))</f>
        <v/>
      </c>
      <c r="R104" s="3"/>
    </row>
    <row r="105" spans="1:18">
      <c r="A105" s="3"/>
      <c r="B105" s="27"/>
      <c r="C105" s="3"/>
      <c r="D105" s="3"/>
      <c r="E105" s="3"/>
      <c r="F105" s="3"/>
      <c r="G105" s="3"/>
      <c r="H105" s="3"/>
      <c r="I105" s="3"/>
      <c r="J105" s="3"/>
      <c r="K105" s="27"/>
      <c r="L105" s="27"/>
      <c r="M105" s="3"/>
      <c r="N105" s="3"/>
      <c r="O105" s="3"/>
      <c r="P105" s="7"/>
      <c r="Q105" s="35" t="str">
        <f>IF($A105="","",IF($I105="Closed",IF($L105="","",$L105-$B105),Dashboard!$B$10-$B105))</f>
        <v/>
      </c>
      <c r="R105" s="3"/>
    </row>
    <row r="106" spans="1:18">
      <c r="A106" s="3"/>
      <c r="B106" s="27"/>
      <c r="C106" s="3"/>
      <c r="D106" s="3"/>
      <c r="E106" s="3"/>
      <c r="F106" s="3"/>
      <c r="G106" s="3"/>
      <c r="H106" s="3"/>
      <c r="I106" s="3"/>
      <c r="J106" s="3"/>
      <c r="K106" s="27"/>
      <c r="L106" s="27"/>
      <c r="M106" s="3"/>
      <c r="N106" s="3"/>
      <c r="O106" s="3"/>
      <c r="P106" s="7"/>
      <c r="Q106" s="35" t="str">
        <f>IF($A106="","",IF($I106="Closed",IF($L106="","",$L106-$B106),Dashboard!$B$10-$B106))</f>
        <v/>
      </c>
      <c r="R106" s="3"/>
    </row>
    <row r="107" spans="1:18">
      <c r="A107" s="3"/>
      <c r="B107" s="27"/>
      <c r="C107" s="3"/>
      <c r="D107" s="3"/>
      <c r="E107" s="3"/>
      <c r="F107" s="3"/>
      <c r="G107" s="3"/>
      <c r="H107" s="3"/>
      <c r="I107" s="3"/>
      <c r="J107" s="3"/>
      <c r="K107" s="27"/>
      <c r="L107" s="27"/>
      <c r="M107" s="3"/>
      <c r="N107" s="3"/>
      <c r="O107" s="3"/>
      <c r="P107" s="7"/>
      <c r="Q107" s="35" t="str">
        <f>IF($A107="","",IF($I107="Closed",IF($L107="","",$L107-$B107),Dashboard!$B$10-$B107))</f>
        <v/>
      </c>
      <c r="R107" s="3"/>
    </row>
    <row r="108" spans="1:18">
      <c r="A108" s="3"/>
      <c r="B108" s="27"/>
      <c r="C108" s="3"/>
      <c r="D108" s="3"/>
      <c r="E108" s="3"/>
      <c r="F108" s="3"/>
      <c r="G108" s="3"/>
      <c r="H108" s="3"/>
      <c r="I108" s="3"/>
      <c r="J108" s="3"/>
      <c r="K108" s="27"/>
      <c r="L108" s="27"/>
      <c r="M108" s="3"/>
      <c r="N108" s="3"/>
      <c r="O108" s="3"/>
      <c r="P108" s="7"/>
      <c r="Q108" s="35" t="str">
        <f>IF($A108="","",IF($I108="Closed",IF($L108="","",$L108-$B108),Dashboard!$B$10-$B108))</f>
        <v/>
      </c>
      <c r="R108" s="3"/>
    </row>
    <row r="109" spans="1:18">
      <c r="A109" s="3"/>
      <c r="B109" s="27"/>
      <c r="C109" s="3"/>
      <c r="D109" s="3"/>
      <c r="E109" s="3"/>
      <c r="F109" s="3"/>
      <c r="G109" s="3"/>
      <c r="H109" s="3"/>
      <c r="I109" s="3"/>
      <c r="J109" s="3"/>
      <c r="K109" s="27"/>
      <c r="L109" s="27"/>
      <c r="M109" s="3"/>
      <c r="N109" s="3"/>
      <c r="O109" s="3"/>
      <c r="P109" s="7"/>
      <c r="Q109" s="35" t="str">
        <f>IF($A109="","",IF($I109="Closed",IF($L109="","",$L109-$B109),Dashboard!$B$10-$B109))</f>
        <v/>
      </c>
      <c r="R109" s="3"/>
    </row>
    <row r="110" spans="1:18">
      <c r="A110" s="3"/>
      <c r="B110" s="27"/>
      <c r="C110" s="3"/>
      <c r="D110" s="3"/>
      <c r="E110" s="3"/>
      <c r="F110" s="3"/>
      <c r="G110" s="3"/>
      <c r="H110" s="3"/>
      <c r="I110" s="3"/>
      <c r="J110" s="3"/>
      <c r="K110" s="27"/>
      <c r="L110" s="27"/>
      <c r="M110" s="3"/>
      <c r="N110" s="3"/>
      <c r="O110" s="3"/>
      <c r="P110" s="7"/>
      <c r="Q110" s="35" t="str">
        <f>IF($A110="","",IF($I110="Closed",IF($L110="","",$L110-$B110),Dashboard!$B$10-$B110))</f>
        <v/>
      </c>
      <c r="R110" s="3"/>
    </row>
    <row r="111" spans="1:18">
      <c r="A111" s="3"/>
      <c r="B111" s="27"/>
      <c r="C111" s="3"/>
      <c r="D111" s="3"/>
      <c r="E111" s="3"/>
      <c r="F111" s="3"/>
      <c r="G111" s="3"/>
      <c r="H111" s="3"/>
      <c r="I111" s="3"/>
      <c r="J111" s="3"/>
      <c r="K111" s="27"/>
      <c r="L111" s="27"/>
      <c r="M111" s="3"/>
      <c r="N111" s="3"/>
      <c r="O111" s="3"/>
      <c r="P111" s="7"/>
      <c r="Q111" s="35" t="str">
        <f>IF($A111="","",IF($I111="Closed",IF($L111="","",$L111-$B111),Dashboard!$B$10-$B111))</f>
        <v/>
      </c>
      <c r="R111" s="3"/>
    </row>
    <row r="112" spans="1:18">
      <c r="A112" s="3"/>
      <c r="B112" s="27"/>
      <c r="C112" s="3"/>
      <c r="D112" s="3"/>
      <c r="E112" s="3"/>
      <c r="F112" s="3"/>
      <c r="G112" s="3"/>
      <c r="H112" s="3"/>
      <c r="I112" s="3"/>
      <c r="J112" s="3"/>
      <c r="K112" s="27"/>
      <c r="L112" s="27"/>
      <c r="M112" s="3"/>
      <c r="N112" s="3"/>
      <c r="O112" s="3"/>
      <c r="P112" s="7"/>
      <c r="Q112" s="35" t="str">
        <f>IF($A112="","",IF($I112="Closed",IF($L112="","",$L112-$B112),Dashboard!$B$10-$B112))</f>
        <v/>
      </c>
      <c r="R112" s="3"/>
    </row>
    <row r="113" spans="1:18">
      <c r="A113" s="3"/>
      <c r="B113" s="27"/>
      <c r="C113" s="3"/>
      <c r="D113" s="3"/>
      <c r="E113" s="3"/>
      <c r="F113" s="3"/>
      <c r="G113" s="3"/>
      <c r="H113" s="3"/>
      <c r="I113" s="3"/>
      <c r="J113" s="3"/>
      <c r="K113" s="27"/>
      <c r="L113" s="27"/>
      <c r="M113" s="3"/>
      <c r="N113" s="3"/>
      <c r="O113" s="3"/>
      <c r="P113" s="7"/>
      <c r="Q113" s="35" t="str">
        <f>IF($A113="","",IF($I113="Closed",IF($L113="","",$L113-$B113),Dashboard!$B$10-$B113))</f>
        <v/>
      </c>
      <c r="R113" s="3"/>
    </row>
    <row r="114" spans="1:18">
      <c r="A114" s="3"/>
      <c r="B114" s="27"/>
      <c r="C114" s="3"/>
      <c r="D114" s="3"/>
      <c r="E114" s="3"/>
      <c r="F114" s="3"/>
      <c r="G114" s="3"/>
      <c r="H114" s="3"/>
      <c r="I114" s="3"/>
      <c r="J114" s="3"/>
      <c r="K114" s="27"/>
      <c r="L114" s="27"/>
      <c r="M114" s="3"/>
      <c r="N114" s="3"/>
      <c r="O114" s="3"/>
      <c r="P114" s="7"/>
      <c r="Q114" s="35" t="str">
        <f>IF($A114="","",IF($I114="Closed",IF($L114="","",$L114-$B114),Dashboard!$B$10-$B114))</f>
        <v/>
      </c>
      <c r="R114" s="3"/>
    </row>
    <row r="115" spans="1:18">
      <c r="A115" s="3"/>
      <c r="B115" s="27"/>
      <c r="C115" s="3"/>
      <c r="D115" s="3"/>
      <c r="E115" s="3"/>
      <c r="F115" s="3"/>
      <c r="G115" s="3"/>
      <c r="H115" s="3"/>
      <c r="I115" s="3"/>
      <c r="J115" s="3"/>
      <c r="K115" s="27"/>
      <c r="L115" s="27"/>
      <c r="M115" s="3"/>
      <c r="N115" s="3"/>
      <c r="O115" s="3"/>
      <c r="P115" s="7"/>
      <c r="Q115" s="35" t="str">
        <f>IF($A115="","",IF($I115="Closed",IF($L115="","",$L115-$B115),Dashboard!$B$10-$B115))</f>
        <v/>
      </c>
      <c r="R115" s="3"/>
    </row>
    <row r="116" spans="1:18">
      <c r="A116" s="3"/>
      <c r="B116" s="27"/>
      <c r="C116" s="3"/>
      <c r="D116" s="3"/>
      <c r="E116" s="3"/>
      <c r="F116" s="3"/>
      <c r="G116" s="3"/>
      <c r="H116" s="3"/>
      <c r="I116" s="3"/>
      <c r="J116" s="3"/>
      <c r="K116" s="27"/>
      <c r="L116" s="27"/>
      <c r="M116" s="3"/>
      <c r="N116" s="3"/>
      <c r="O116" s="3"/>
      <c r="P116" s="7"/>
      <c r="Q116" s="35" t="str">
        <f>IF($A116="","",IF($I116="Closed",IF($L116="","",$L116-$B116),Dashboard!$B$10-$B116))</f>
        <v/>
      </c>
      <c r="R116" s="3"/>
    </row>
    <row r="117" spans="1:18">
      <c r="A117" s="3"/>
      <c r="B117" s="27"/>
      <c r="C117" s="3"/>
      <c r="D117" s="3"/>
      <c r="E117" s="3"/>
      <c r="F117" s="3"/>
      <c r="G117" s="3"/>
      <c r="H117" s="3"/>
      <c r="I117" s="3"/>
      <c r="J117" s="3"/>
      <c r="K117" s="27"/>
      <c r="L117" s="27"/>
      <c r="M117" s="3"/>
      <c r="N117" s="3"/>
      <c r="O117" s="3"/>
      <c r="P117" s="7"/>
      <c r="Q117" s="35" t="str">
        <f>IF($A117="","",IF($I117="Closed",IF($L117="","",$L117-$B117),Dashboard!$B$10-$B117))</f>
        <v/>
      </c>
      <c r="R117" s="3"/>
    </row>
    <row r="118" spans="1:18">
      <c r="A118" s="3"/>
      <c r="B118" s="27"/>
      <c r="C118" s="3"/>
      <c r="D118" s="3"/>
      <c r="E118" s="3"/>
      <c r="F118" s="3"/>
      <c r="G118" s="3"/>
      <c r="H118" s="3"/>
      <c r="I118" s="3"/>
      <c r="J118" s="3"/>
      <c r="K118" s="27"/>
      <c r="L118" s="27"/>
      <c r="M118" s="3"/>
      <c r="N118" s="3"/>
      <c r="O118" s="3"/>
      <c r="P118" s="7"/>
      <c r="Q118" s="35" t="str">
        <f>IF($A118="","",IF($I118="Closed",IF($L118="","",$L118-$B118),Dashboard!$B$10-$B118))</f>
        <v/>
      </c>
      <c r="R118" s="3"/>
    </row>
    <row r="119" spans="1:18">
      <c r="A119" s="3"/>
      <c r="B119" s="27"/>
      <c r="C119" s="3"/>
      <c r="D119" s="3"/>
      <c r="E119" s="3"/>
      <c r="F119" s="3"/>
      <c r="G119" s="3"/>
      <c r="H119" s="3"/>
      <c r="I119" s="3"/>
      <c r="J119" s="3"/>
      <c r="K119" s="27"/>
      <c r="L119" s="27"/>
      <c r="M119" s="3"/>
      <c r="N119" s="3"/>
      <c r="O119" s="3"/>
      <c r="P119" s="7"/>
      <c r="Q119" s="35" t="str">
        <f>IF($A119="","",IF($I119="Closed",IF($L119="","",$L119-$B119),Dashboard!$B$10-$B119))</f>
        <v/>
      </c>
      <c r="R119" s="3"/>
    </row>
    <row r="120" spans="1:18">
      <c r="A120" s="3"/>
      <c r="B120" s="27"/>
      <c r="C120" s="3"/>
      <c r="D120" s="3"/>
      <c r="E120" s="3"/>
      <c r="F120" s="3"/>
      <c r="G120" s="3"/>
      <c r="H120" s="3"/>
      <c r="I120" s="3"/>
      <c r="J120" s="3"/>
      <c r="K120" s="27"/>
      <c r="L120" s="27"/>
      <c r="M120" s="3"/>
      <c r="N120" s="3"/>
      <c r="O120" s="3"/>
      <c r="P120" s="7"/>
      <c r="Q120" s="35" t="str">
        <f>IF($A120="","",IF($I120="Closed",IF($L120="","",$L120-$B120),Dashboard!$B$10-$B120))</f>
        <v/>
      </c>
      <c r="R120" s="3"/>
    </row>
    <row r="121" spans="1:18">
      <c r="A121" s="3"/>
      <c r="B121" s="27"/>
      <c r="C121" s="3"/>
      <c r="D121" s="3"/>
      <c r="E121" s="3"/>
      <c r="F121" s="3"/>
      <c r="G121" s="3"/>
      <c r="H121" s="3"/>
      <c r="I121" s="3"/>
      <c r="J121" s="3"/>
      <c r="K121" s="27"/>
      <c r="L121" s="27"/>
      <c r="M121" s="3"/>
      <c r="N121" s="3"/>
      <c r="O121" s="3"/>
      <c r="P121" s="7"/>
      <c r="Q121" s="35" t="str">
        <f>IF($A121="","",IF($I121="Closed",IF($L121="","",$L121-$B121),Dashboard!$B$10-$B121))</f>
        <v/>
      </c>
      <c r="R121" s="3"/>
    </row>
  </sheetData>
  <mergeCells count="6">
    <mergeCell ref="B7:C7"/>
    <mergeCell ref="B6:C6"/>
    <mergeCell ref="B5:C5"/>
    <mergeCell ref="B4:C4"/>
    <mergeCell ref="A1:R1"/>
    <mergeCell ref="A2:R2"/>
  </mergeCells>
  <phoneticPr fontId="7" type="noConversion"/>
  <conditionalFormatting sqref="P10:P121">
    <cfRule type="dataBar" priority="3">
      <dataBar>
        <cfvo type="min"/>
        <cfvo type="max"/>
        <color rgb="FFF59E0B"/>
      </dataBar>
    </cfRule>
    <cfRule type="dataBar" priority="4">
      <dataBar>
        <cfvo type="min"/>
        <cfvo type="max"/>
        <color rgb="FFF59E0B"/>
      </dataBar>
      <extLst>
        <ext xmlns:x14="http://schemas.microsoft.com/office/spreadsheetml/2009/9/main" uri="{B025F937-C7B1-47D3-B67F-A62EFF666E3E}">
          <x14:id>{3A56FD80-7190-1D9A-AB6A-0D03B7705631}</x14:id>
        </ext>
      </extLst>
    </cfRule>
  </conditionalFormatting>
  <conditionalFormatting sqref="Q10:Q121">
    <cfRule type="cellIs" dxfId="6" priority="2" operator="greaterThan">
      <formula>7</formula>
    </cfRule>
  </conditionalFormatting>
  <conditionalFormatting sqref="A10:R121">
    <cfRule type="containsBlanks" dxfId="2" priority="1">
      <formula>LEN(TRIM(A10))=0</formula>
    </cfRule>
  </conditionalFormatting>
  <dataValidations count="4">
    <dataValidation type="list" sqref="G10:G121" xr:uid="{00000000-0002-0000-0300-000000000000}">
      <formula1>"Low,Medium,High,Critical"</formula1>
    </dataValidation>
    <dataValidation type="list" sqref="H10:H121" xr:uid="{00000000-0002-0000-0300-000001000000}">
      <formula1>"Builder,Carpenter,Painter,Plumber,Electrician,Tiler,Flooring,Cleaner,Joiner,Landscaper,Roofer,Cladding,Supplier"</formula1>
    </dataValidation>
    <dataValidation type="list" sqref="I10:I121" xr:uid="{00000000-0002-0000-0300-000002000000}">
      <formula1>"Open,In Progress,Ready for Review,Closed,Deferred"</formula1>
    </dataValidation>
    <dataValidation type="list" sqref="N10:O121" xr:uid="{00000000-0002-0000-0300-000003000000}">
      <formula1>"Yes,No,N/A"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A56FD80-7190-1D9A-AB6A-0D03B7705631}">
            <x14:dataBar>
              <x14:cfvo type="min"/>
              <x14:cfvo type="max"/>
              <x14:negativeFillColor auto="1"/>
              <x14:axisColor auto="1"/>
            </x14:dataBar>
          </x14:cfRule>
          <xm:sqref>P10:P121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1"/>
  <sheetViews>
    <sheetView workbookViewId="0">
      <selection activeCell="F20" sqref="F20"/>
    </sheetView>
  </sheetViews>
  <sheetFormatPr defaultRowHeight="14.25"/>
  <cols>
    <col min="1" max="1" width="18" customWidth="1"/>
    <col min="2" max="2" width="22" customWidth="1"/>
    <col min="3" max="3" width="42" customWidth="1"/>
    <col min="4" max="5" width="12" customWidth="1"/>
    <col min="6" max="6" width="18" customWidth="1"/>
    <col min="7" max="7" width="12" customWidth="1"/>
    <col min="8" max="8" width="16" customWidth="1"/>
    <col min="9" max="9" width="18" customWidth="1"/>
    <col min="10" max="10" width="34" customWidth="1"/>
  </cols>
  <sheetData>
    <row r="1" spans="1:10" ht="18.600000000000001" customHeight="1">
      <c r="A1" s="29" t="s">
        <v>138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7.45" customHeight="1">
      <c r="A2" s="30" t="s">
        <v>139</v>
      </c>
      <c r="B2" s="30"/>
      <c r="C2" s="30"/>
      <c r="D2" s="30"/>
      <c r="E2" s="30"/>
      <c r="F2" s="30"/>
      <c r="G2" s="30"/>
      <c r="H2" s="30"/>
      <c r="I2" s="30"/>
      <c r="J2" s="30"/>
    </row>
    <row r="4" spans="1:10" ht="15">
      <c r="A4" s="19" t="s">
        <v>65</v>
      </c>
      <c r="B4" s="31" t="s">
        <v>201</v>
      </c>
      <c r="C4" s="31"/>
    </row>
    <row r="5" spans="1:10" ht="15">
      <c r="A5" s="19" t="s">
        <v>67</v>
      </c>
      <c r="B5" s="31" t="s">
        <v>7</v>
      </c>
      <c r="C5" s="31"/>
    </row>
    <row r="6" spans="1:10" ht="15">
      <c r="A6" s="19" t="s">
        <v>68</v>
      </c>
      <c r="B6" s="31" t="s">
        <v>69</v>
      </c>
      <c r="C6" s="31"/>
    </row>
    <row r="7" spans="1:10" ht="15">
      <c r="A7" s="19" t="s">
        <v>202</v>
      </c>
      <c r="B7" s="28">
        <v>46369</v>
      </c>
      <c r="C7" s="28"/>
    </row>
    <row r="8" spans="1:10" ht="15">
      <c r="A8" s="24"/>
      <c r="B8" s="25"/>
      <c r="C8" s="25"/>
    </row>
    <row r="9" spans="1:10" ht="21.4" customHeight="1">
      <c r="A9" s="2" t="s">
        <v>140</v>
      </c>
      <c r="B9" s="2" t="s">
        <v>141</v>
      </c>
      <c r="C9" s="2" t="s">
        <v>142</v>
      </c>
      <c r="D9" s="2" t="s">
        <v>143</v>
      </c>
      <c r="E9" s="2" t="s">
        <v>86</v>
      </c>
      <c r="F9" s="2" t="s">
        <v>144</v>
      </c>
      <c r="G9" s="2" t="s">
        <v>145</v>
      </c>
      <c r="H9" s="2" t="s">
        <v>146</v>
      </c>
      <c r="I9" s="2" t="s">
        <v>35</v>
      </c>
      <c r="J9" s="2" t="s">
        <v>74</v>
      </c>
    </row>
    <row r="10" spans="1:10">
      <c r="A10" s="3" t="s">
        <v>103</v>
      </c>
      <c r="B10" s="3" t="s">
        <v>147</v>
      </c>
      <c r="C10" s="3" t="s">
        <v>148</v>
      </c>
      <c r="D10" s="3" t="s">
        <v>45</v>
      </c>
      <c r="E10" s="3" t="s">
        <v>102</v>
      </c>
      <c r="F10" s="3" t="s">
        <v>58</v>
      </c>
      <c r="G10" s="6">
        <v>46354</v>
      </c>
      <c r="H10" s="3"/>
      <c r="I10" s="3" t="s">
        <v>39</v>
      </c>
      <c r="J10" s="3" t="s">
        <v>149</v>
      </c>
    </row>
    <row r="11" spans="1:10" ht="28.5">
      <c r="A11" s="3" t="s">
        <v>103</v>
      </c>
      <c r="B11" s="3" t="s">
        <v>150</v>
      </c>
      <c r="C11" s="3" t="s">
        <v>151</v>
      </c>
      <c r="D11" s="3" t="s">
        <v>41</v>
      </c>
      <c r="E11" s="3"/>
      <c r="F11" s="3" t="s">
        <v>58</v>
      </c>
      <c r="G11" s="6">
        <v>46354</v>
      </c>
      <c r="H11" s="3" t="s">
        <v>68</v>
      </c>
      <c r="I11" s="3" t="s">
        <v>51</v>
      </c>
      <c r="J11" s="3"/>
    </row>
    <row r="12" spans="1:10">
      <c r="A12" s="3" t="s">
        <v>152</v>
      </c>
      <c r="B12" s="3" t="s">
        <v>153</v>
      </c>
      <c r="C12" s="3" t="s">
        <v>154</v>
      </c>
      <c r="D12" s="3" t="s">
        <v>45</v>
      </c>
      <c r="E12" s="3" t="s">
        <v>108</v>
      </c>
      <c r="F12" s="3" t="s">
        <v>55</v>
      </c>
      <c r="G12" s="6">
        <v>46355</v>
      </c>
      <c r="H12" s="3"/>
      <c r="I12" s="3" t="s">
        <v>43</v>
      </c>
      <c r="J12" s="3" t="s">
        <v>155</v>
      </c>
    </row>
    <row r="13" spans="1:10">
      <c r="A13" s="3" t="s">
        <v>156</v>
      </c>
      <c r="B13" s="3" t="s">
        <v>157</v>
      </c>
      <c r="C13" s="3" t="s">
        <v>158</v>
      </c>
      <c r="D13" s="3" t="s">
        <v>45</v>
      </c>
      <c r="E13" s="3" t="s">
        <v>115</v>
      </c>
      <c r="F13" s="3" t="s">
        <v>48</v>
      </c>
      <c r="G13" s="6">
        <v>46353</v>
      </c>
      <c r="H13" s="3" t="s">
        <v>68</v>
      </c>
      <c r="I13" s="3" t="s">
        <v>47</v>
      </c>
      <c r="J13" s="3" t="s">
        <v>159</v>
      </c>
    </row>
    <row r="14" spans="1:10">
      <c r="A14" s="3" t="s">
        <v>122</v>
      </c>
      <c r="B14" s="3" t="s">
        <v>160</v>
      </c>
      <c r="C14" s="3" t="s">
        <v>161</v>
      </c>
      <c r="D14" s="3" t="s">
        <v>45</v>
      </c>
      <c r="E14" s="3" t="s">
        <v>121</v>
      </c>
      <c r="F14" s="3" t="s">
        <v>61</v>
      </c>
      <c r="G14" s="6">
        <v>46356</v>
      </c>
      <c r="H14" s="3"/>
      <c r="I14" s="3" t="s">
        <v>39</v>
      </c>
      <c r="J14" s="3" t="s">
        <v>162</v>
      </c>
    </row>
    <row r="15" spans="1:10">
      <c r="A15" s="3" t="s">
        <v>133</v>
      </c>
      <c r="B15" s="3" t="s">
        <v>163</v>
      </c>
      <c r="C15" s="3" t="s">
        <v>164</v>
      </c>
      <c r="D15" s="3" t="s">
        <v>45</v>
      </c>
      <c r="E15" s="3" t="s">
        <v>132</v>
      </c>
      <c r="F15" s="3" t="s">
        <v>135</v>
      </c>
      <c r="G15" s="6">
        <v>46364</v>
      </c>
      <c r="H15" s="3"/>
      <c r="I15" s="3" t="s">
        <v>53</v>
      </c>
      <c r="J15" s="3" t="s">
        <v>165</v>
      </c>
    </row>
    <row r="16" spans="1:10">
      <c r="A16" s="3"/>
      <c r="B16" s="3"/>
      <c r="C16" s="3"/>
      <c r="D16" s="3"/>
      <c r="E16" s="3"/>
      <c r="F16" s="3"/>
      <c r="G16" s="6"/>
      <c r="H16" s="3"/>
      <c r="I16" s="3"/>
      <c r="J16" s="3"/>
    </row>
    <row r="17" spans="1:10">
      <c r="A17" s="3"/>
      <c r="B17" s="3"/>
      <c r="C17" s="3"/>
      <c r="D17" s="3"/>
      <c r="E17" s="3"/>
      <c r="F17" s="3"/>
      <c r="G17" s="6"/>
      <c r="H17" s="3"/>
      <c r="I17" s="3"/>
      <c r="J17" s="3"/>
    </row>
    <row r="18" spans="1:10">
      <c r="A18" s="3"/>
      <c r="B18" s="3"/>
      <c r="C18" s="3"/>
      <c r="D18" s="3"/>
      <c r="E18" s="3"/>
      <c r="F18" s="3"/>
      <c r="G18" s="6"/>
      <c r="H18" s="3"/>
      <c r="I18" s="3"/>
      <c r="J18" s="3"/>
    </row>
    <row r="19" spans="1:10">
      <c r="A19" s="3"/>
      <c r="B19" s="3"/>
      <c r="C19" s="3"/>
      <c r="D19" s="3"/>
      <c r="E19" s="3"/>
      <c r="F19" s="3"/>
      <c r="G19" s="6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6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6"/>
      <c r="H21" s="3"/>
      <c r="I21" s="3"/>
      <c r="J21" s="3"/>
    </row>
    <row r="22" spans="1:10">
      <c r="A22" s="3"/>
      <c r="B22" s="3"/>
      <c r="C22" s="3"/>
      <c r="D22" s="3"/>
      <c r="E22" s="3"/>
      <c r="F22" s="3"/>
      <c r="G22" s="6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6"/>
      <c r="H23" s="3"/>
      <c r="I23" s="3"/>
      <c r="J23" s="3"/>
    </row>
    <row r="24" spans="1:10">
      <c r="A24" s="3"/>
      <c r="B24" s="3"/>
      <c r="C24" s="3"/>
      <c r="D24" s="3"/>
      <c r="E24" s="3"/>
      <c r="F24" s="3"/>
      <c r="G24" s="6"/>
      <c r="H24" s="3"/>
      <c r="I24" s="3"/>
      <c r="J24" s="3"/>
    </row>
    <row r="25" spans="1:10">
      <c r="A25" s="3"/>
      <c r="B25" s="3"/>
      <c r="C25" s="3"/>
      <c r="D25" s="3"/>
      <c r="E25" s="3"/>
      <c r="F25" s="3"/>
      <c r="G25" s="6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6"/>
      <c r="H26" s="3"/>
      <c r="I26" s="3"/>
      <c r="J26" s="3"/>
    </row>
    <row r="27" spans="1:10">
      <c r="A27" s="3"/>
      <c r="B27" s="3"/>
      <c r="C27" s="3"/>
      <c r="D27" s="3"/>
      <c r="E27" s="3"/>
      <c r="F27" s="3"/>
      <c r="G27" s="6"/>
      <c r="H27" s="3"/>
      <c r="I27" s="3"/>
      <c r="J27" s="3"/>
    </row>
    <row r="28" spans="1:10">
      <c r="A28" s="3"/>
      <c r="B28" s="3"/>
      <c r="C28" s="3"/>
      <c r="D28" s="3"/>
      <c r="E28" s="3"/>
      <c r="F28" s="3"/>
      <c r="G28" s="6"/>
      <c r="H28" s="3"/>
      <c r="I28" s="3"/>
      <c r="J28" s="3"/>
    </row>
    <row r="29" spans="1:10">
      <c r="A29" s="3"/>
      <c r="B29" s="3"/>
      <c r="C29" s="3"/>
      <c r="D29" s="3"/>
      <c r="E29" s="3"/>
      <c r="F29" s="3"/>
      <c r="G29" s="6"/>
      <c r="H29" s="3"/>
      <c r="I29" s="3"/>
      <c r="J29" s="3"/>
    </row>
    <row r="30" spans="1:10">
      <c r="A30" s="3"/>
      <c r="B30" s="3"/>
      <c r="C30" s="3"/>
      <c r="D30" s="3"/>
      <c r="E30" s="3"/>
      <c r="F30" s="3"/>
      <c r="G30" s="6"/>
      <c r="H30" s="3"/>
      <c r="I30" s="3"/>
      <c r="J30" s="3"/>
    </row>
    <row r="31" spans="1:10">
      <c r="A31" s="3"/>
      <c r="B31" s="3"/>
      <c r="C31" s="3"/>
      <c r="D31" s="3"/>
      <c r="E31" s="3"/>
      <c r="F31" s="3"/>
      <c r="G31" s="6"/>
      <c r="H31" s="3"/>
      <c r="I31" s="3"/>
      <c r="J31" s="3"/>
    </row>
    <row r="32" spans="1:10">
      <c r="A32" s="3"/>
      <c r="B32" s="3"/>
      <c r="C32" s="3"/>
      <c r="D32" s="3"/>
      <c r="E32" s="3"/>
      <c r="F32" s="3"/>
      <c r="G32" s="6"/>
      <c r="H32" s="3"/>
      <c r="I32" s="3"/>
      <c r="J32" s="3"/>
    </row>
    <row r="33" spans="1:10">
      <c r="A33" s="3"/>
      <c r="B33" s="3"/>
      <c r="C33" s="3"/>
      <c r="D33" s="3"/>
      <c r="E33" s="3"/>
      <c r="F33" s="3"/>
      <c r="G33" s="6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6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6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6"/>
      <c r="H36" s="3"/>
      <c r="I36" s="3"/>
      <c r="J36" s="3"/>
    </row>
    <row r="37" spans="1:10">
      <c r="A37" s="3"/>
      <c r="B37" s="3"/>
      <c r="C37" s="3"/>
      <c r="D37" s="3"/>
      <c r="E37" s="3"/>
      <c r="F37" s="3"/>
      <c r="G37" s="6"/>
      <c r="H37" s="3"/>
      <c r="I37" s="3"/>
      <c r="J37" s="3"/>
    </row>
    <row r="38" spans="1:10">
      <c r="A38" s="3"/>
      <c r="B38" s="3"/>
      <c r="C38" s="3"/>
      <c r="D38" s="3"/>
      <c r="E38" s="3"/>
      <c r="F38" s="3"/>
      <c r="G38" s="6"/>
      <c r="H38" s="3"/>
      <c r="I38" s="3"/>
      <c r="J38" s="3"/>
    </row>
    <row r="39" spans="1:10">
      <c r="A39" s="3"/>
      <c r="B39" s="3"/>
      <c r="C39" s="3"/>
      <c r="D39" s="3"/>
      <c r="E39" s="3"/>
      <c r="F39" s="3"/>
      <c r="G39" s="6"/>
      <c r="H39" s="3"/>
      <c r="I39" s="3"/>
      <c r="J39" s="3"/>
    </row>
    <row r="40" spans="1:10">
      <c r="A40" s="3"/>
      <c r="B40" s="3"/>
      <c r="C40" s="3"/>
      <c r="D40" s="3"/>
      <c r="E40" s="3"/>
      <c r="F40" s="3"/>
      <c r="G40" s="6"/>
      <c r="H40" s="3"/>
      <c r="I40" s="3"/>
      <c r="J40" s="3"/>
    </row>
    <row r="41" spans="1:10">
      <c r="A41" s="3"/>
      <c r="B41" s="3"/>
      <c r="C41" s="3"/>
      <c r="D41" s="3"/>
      <c r="E41" s="3"/>
      <c r="F41" s="3"/>
      <c r="G41" s="6"/>
      <c r="H41" s="3"/>
      <c r="I41" s="3"/>
      <c r="J41" s="3"/>
    </row>
    <row r="42" spans="1:10">
      <c r="A42" s="3"/>
      <c r="B42" s="3"/>
      <c r="C42" s="3"/>
      <c r="D42" s="3"/>
      <c r="E42" s="3"/>
      <c r="F42" s="3"/>
      <c r="G42" s="6"/>
      <c r="H42" s="3"/>
      <c r="I42" s="3"/>
      <c r="J42" s="3"/>
    </row>
    <row r="43" spans="1:10">
      <c r="A43" s="3"/>
      <c r="B43" s="3"/>
      <c r="C43" s="3"/>
      <c r="D43" s="3"/>
      <c r="E43" s="3"/>
      <c r="F43" s="3"/>
      <c r="G43" s="6"/>
      <c r="H43" s="3"/>
      <c r="I43" s="3"/>
      <c r="J43" s="3"/>
    </row>
    <row r="44" spans="1:10">
      <c r="A44" s="3"/>
      <c r="B44" s="3"/>
      <c r="C44" s="3"/>
      <c r="D44" s="3"/>
      <c r="E44" s="3"/>
      <c r="F44" s="3"/>
      <c r="G44" s="6"/>
      <c r="H44" s="3"/>
      <c r="I44" s="3"/>
      <c r="J44" s="3"/>
    </row>
    <row r="45" spans="1:10">
      <c r="A45" s="3"/>
      <c r="B45" s="3"/>
      <c r="C45" s="3"/>
      <c r="D45" s="3"/>
      <c r="E45" s="3"/>
      <c r="F45" s="3"/>
      <c r="G45" s="6"/>
      <c r="H45" s="3"/>
      <c r="I45" s="3"/>
      <c r="J45" s="3"/>
    </row>
    <row r="46" spans="1:10">
      <c r="A46" s="3"/>
      <c r="B46" s="3"/>
      <c r="C46" s="3"/>
      <c r="D46" s="3"/>
      <c r="E46" s="3"/>
      <c r="F46" s="3"/>
      <c r="G46" s="6"/>
      <c r="H46" s="3"/>
      <c r="I46" s="3"/>
      <c r="J46" s="3"/>
    </row>
    <row r="47" spans="1:10">
      <c r="A47" s="3"/>
      <c r="B47" s="3"/>
      <c r="C47" s="3"/>
      <c r="D47" s="3"/>
      <c r="E47" s="3"/>
      <c r="F47" s="3"/>
      <c r="G47" s="6"/>
      <c r="H47" s="3"/>
      <c r="I47" s="3"/>
      <c r="J47" s="3"/>
    </row>
    <row r="48" spans="1:10">
      <c r="A48" s="3"/>
      <c r="B48" s="3"/>
      <c r="C48" s="3"/>
      <c r="D48" s="3"/>
      <c r="E48" s="3"/>
      <c r="F48" s="3"/>
      <c r="G48" s="6"/>
      <c r="H48" s="3"/>
      <c r="I48" s="3"/>
      <c r="J48" s="3"/>
    </row>
    <row r="49" spans="1:10">
      <c r="A49" s="3"/>
      <c r="B49" s="3"/>
      <c r="C49" s="3"/>
      <c r="D49" s="3"/>
      <c r="E49" s="3"/>
      <c r="F49" s="3"/>
      <c r="G49" s="6"/>
      <c r="H49" s="3"/>
      <c r="I49" s="3"/>
      <c r="J49" s="3"/>
    </row>
    <row r="50" spans="1:10">
      <c r="A50" s="3"/>
      <c r="B50" s="3"/>
      <c r="C50" s="3"/>
      <c r="D50" s="3"/>
      <c r="E50" s="3"/>
      <c r="F50" s="3"/>
      <c r="G50" s="6"/>
      <c r="H50" s="3"/>
      <c r="I50" s="3"/>
      <c r="J50" s="3"/>
    </row>
    <row r="51" spans="1:10">
      <c r="A51" s="3"/>
      <c r="B51" s="3"/>
      <c r="C51" s="3"/>
      <c r="D51" s="3"/>
      <c r="E51" s="3"/>
      <c r="F51" s="3"/>
      <c r="G51" s="6"/>
      <c r="H51" s="3"/>
      <c r="I51" s="3"/>
      <c r="J51" s="3"/>
    </row>
    <row r="52" spans="1:10">
      <c r="A52" s="3"/>
      <c r="B52" s="3"/>
      <c r="C52" s="3"/>
      <c r="D52" s="3"/>
      <c r="E52" s="3"/>
      <c r="F52" s="3"/>
      <c r="G52" s="6"/>
      <c r="H52" s="3"/>
      <c r="I52" s="3"/>
      <c r="J52" s="3"/>
    </row>
    <row r="53" spans="1:10">
      <c r="A53" s="3"/>
      <c r="B53" s="3"/>
      <c r="C53" s="3"/>
      <c r="D53" s="3"/>
      <c r="E53" s="3"/>
      <c r="F53" s="3"/>
      <c r="G53" s="6"/>
      <c r="H53" s="3"/>
      <c r="I53" s="3"/>
      <c r="J53" s="3"/>
    </row>
    <row r="54" spans="1:10">
      <c r="A54" s="3"/>
      <c r="B54" s="3"/>
      <c r="C54" s="3"/>
      <c r="D54" s="3"/>
      <c r="E54" s="3"/>
      <c r="F54" s="3"/>
      <c r="G54" s="6"/>
      <c r="H54" s="3"/>
      <c r="I54" s="3"/>
      <c r="J54" s="3"/>
    </row>
    <row r="55" spans="1:10">
      <c r="A55" s="3"/>
      <c r="B55" s="3"/>
      <c r="C55" s="3"/>
      <c r="D55" s="3"/>
      <c r="E55" s="3"/>
      <c r="F55" s="3"/>
      <c r="G55" s="6"/>
      <c r="H55" s="3"/>
      <c r="I55" s="3"/>
      <c r="J55" s="3"/>
    </row>
    <row r="56" spans="1:10">
      <c r="A56" s="3"/>
      <c r="B56" s="3"/>
      <c r="C56" s="3"/>
      <c r="D56" s="3"/>
      <c r="E56" s="3"/>
      <c r="F56" s="3"/>
      <c r="G56" s="6"/>
      <c r="H56" s="3"/>
      <c r="I56" s="3"/>
      <c r="J56" s="3"/>
    </row>
    <row r="57" spans="1:10">
      <c r="A57" s="3"/>
      <c r="B57" s="3"/>
      <c r="C57" s="3"/>
      <c r="D57" s="3"/>
      <c r="E57" s="3"/>
      <c r="F57" s="3"/>
      <c r="G57" s="6"/>
      <c r="H57" s="3"/>
      <c r="I57" s="3"/>
      <c r="J57" s="3"/>
    </row>
    <row r="58" spans="1:10">
      <c r="A58" s="3"/>
      <c r="B58" s="3"/>
      <c r="C58" s="3"/>
      <c r="D58" s="3"/>
      <c r="E58" s="3"/>
      <c r="F58" s="3"/>
      <c r="G58" s="6"/>
      <c r="H58" s="3"/>
      <c r="I58" s="3"/>
      <c r="J58" s="3"/>
    </row>
    <row r="59" spans="1:10">
      <c r="A59" s="3"/>
      <c r="B59" s="3"/>
      <c r="C59" s="3"/>
      <c r="D59" s="3"/>
      <c r="E59" s="3"/>
      <c r="F59" s="3"/>
      <c r="G59" s="6"/>
      <c r="H59" s="3"/>
      <c r="I59" s="3"/>
      <c r="J59" s="3"/>
    </row>
    <row r="60" spans="1:10">
      <c r="A60" s="3"/>
      <c r="B60" s="3"/>
      <c r="C60" s="3"/>
      <c r="D60" s="3"/>
      <c r="E60" s="3"/>
      <c r="F60" s="3"/>
      <c r="G60" s="6"/>
      <c r="H60" s="3"/>
      <c r="I60" s="3"/>
      <c r="J60" s="3"/>
    </row>
    <row r="61" spans="1:10">
      <c r="A61" s="3"/>
      <c r="B61" s="3"/>
      <c r="C61" s="3"/>
      <c r="D61" s="3"/>
      <c r="E61" s="3"/>
      <c r="F61" s="3"/>
      <c r="G61" s="6"/>
      <c r="H61" s="3"/>
      <c r="I61" s="3"/>
      <c r="J61" s="3"/>
    </row>
  </sheetData>
  <mergeCells count="6">
    <mergeCell ref="B7:C7"/>
    <mergeCell ref="A1:J1"/>
    <mergeCell ref="A2:J2"/>
    <mergeCell ref="B4:C4"/>
    <mergeCell ref="B5:C5"/>
    <mergeCell ref="B6:C6"/>
  </mergeCells>
  <conditionalFormatting sqref="A10:J61">
    <cfRule type="containsBlanks" dxfId="1" priority="1">
      <formula>LEN(TRIM(A10))=0</formula>
    </cfRule>
  </conditionalFormatting>
  <dataValidations count="2">
    <dataValidation type="list" sqref="D10:D61" xr:uid="{00000000-0002-0000-0400-000000000000}">
      <formula1>"Yes,No,N/A"</formula1>
    </dataValidation>
    <dataValidation type="list" sqref="I10:I61" xr:uid="{00000000-0002-0000-0400-000001000000}">
      <formula1>"Open,In Progress,Ready for Review,Closed,Deferred"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1"/>
  <sheetViews>
    <sheetView tabSelected="1" workbookViewId="0">
      <selection activeCell="C22" sqref="C22"/>
    </sheetView>
  </sheetViews>
  <sheetFormatPr defaultRowHeight="14.25"/>
  <cols>
    <col min="1" max="1" width="16.625" customWidth="1"/>
    <col min="2" max="2" width="38" customWidth="1"/>
    <col min="3" max="3" width="24" customWidth="1"/>
    <col min="4" max="5" width="12" style="22" customWidth="1"/>
    <col min="6" max="6" width="22" customWidth="1"/>
    <col min="7" max="7" width="14" customWidth="1"/>
    <col min="8" max="8" width="38" customWidth="1"/>
  </cols>
  <sheetData>
    <row r="1" spans="1:8" ht="18.600000000000001" customHeight="1">
      <c r="A1" s="29" t="s">
        <v>166</v>
      </c>
      <c r="B1" s="29"/>
      <c r="C1" s="29"/>
      <c r="D1" s="29"/>
      <c r="E1" s="29"/>
      <c r="F1" s="29"/>
      <c r="G1" s="29"/>
      <c r="H1" s="29"/>
    </row>
    <row r="2" spans="1:8" ht="17.45" customHeight="1">
      <c r="A2" s="30" t="s">
        <v>167</v>
      </c>
      <c r="B2" s="30"/>
      <c r="C2" s="30"/>
      <c r="D2" s="30"/>
      <c r="E2" s="30"/>
      <c r="F2" s="30"/>
      <c r="G2" s="30"/>
      <c r="H2" s="30"/>
    </row>
    <row r="3" spans="1:8">
      <c r="A3" s="23"/>
      <c r="B3" s="23"/>
      <c r="C3" s="23"/>
      <c r="D3" s="26"/>
      <c r="E3" s="26"/>
      <c r="F3" s="23"/>
      <c r="G3" s="23"/>
      <c r="H3" s="23"/>
    </row>
    <row r="4" spans="1:8" ht="15">
      <c r="A4" s="19" t="s">
        <v>65</v>
      </c>
      <c r="B4" s="31" t="s">
        <v>201</v>
      </c>
      <c r="C4" s="31"/>
      <c r="D4" s="26"/>
      <c r="E4" s="26"/>
      <c r="F4" s="23"/>
      <c r="G4" s="23"/>
      <c r="H4" s="23"/>
    </row>
    <row r="5" spans="1:8" ht="15">
      <c r="A5" s="19" t="s">
        <v>67</v>
      </c>
      <c r="B5" s="31" t="s">
        <v>7</v>
      </c>
      <c r="C5" s="31"/>
      <c r="D5" s="26"/>
      <c r="E5" s="26"/>
      <c r="F5" s="23"/>
      <c r="G5" s="23"/>
      <c r="H5" s="23"/>
    </row>
    <row r="6" spans="1:8" ht="15">
      <c r="A6" s="19" t="s">
        <v>68</v>
      </c>
      <c r="B6" s="31" t="s">
        <v>69</v>
      </c>
      <c r="C6" s="31"/>
      <c r="D6" s="26"/>
      <c r="E6" s="26"/>
      <c r="F6" s="23"/>
      <c r="G6" s="23"/>
      <c r="H6" s="23"/>
    </row>
    <row r="7" spans="1:8" ht="15">
      <c r="A7" s="19" t="s">
        <v>202</v>
      </c>
      <c r="B7" s="28">
        <v>46369</v>
      </c>
      <c r="C7" s="28"/>
    </row>
    <row r="9" spans="1:8" s="8" customFormat="1" ht="30">
      <c r="A9" s="2" t="s">
        <v>168</v>
      </c>
      <c r="B9" s="2" t="s">
        <v>169</v>
      </c>
      <c r="C9" s="2" t="s">
        <v>170</v>
      </c>
      <c r="D9" s="2" t="s">
        <v>145</v>
      </c>
      <c r="E9" s="2" t="s">
        <v>171</v>
      </c>
      <c r="F9" s="2" t="s">
        <v>172</v>
      </c>
      <c r="G9" s="2" t="s">
        <v>35</v>
      </c>
      <c r="H9" s="2" t="s">
        <v>74</v>
      </c>
    </row>
    <row r="10" spans="1:8">
      <c r="A10" s="3" t="s">
        <v>173</v>
      </c>
      <c r="B10" s="3" t="s">
        <v>174</v>
      </c>
      <c r="C10" s="3" t="s">
        <v>175</v>
      </c>
      <c r="D10" s="27">
        <v>46366</v>
      </c>
      <c r="E10" s="27"/>
      <c r="F10" s="3" t="s">
        <v>68</v>
      </c>
      <c r="G10" s="3" t="s">
        <v>39</v>
      </c>
      <c r="H10" s="3" t="s">
        <v>176</v>
      </c>
    </row>
    <row r="11" spans="1:8">
      <c r="A11" s="3" t="s">
        <v>177</v>
      </c>
      <c r="B11" s="3" t="s">
        <v>178</v>
      </c>
      <c r="C11" s="3" t="s">
        <v>52</v>
      </c>
      <c r="D11" s="27">
        <v>46361</v>
      </c>
      <c r="E11" s="27"/>
      <c r="F11" s="3" t="s">
        <v>113</v>
      </c>
      <c r="G11" s="3" t="s">
        <v>39</v>
      </c>
      <c r="H11" s="3"/>
    </row>
    <row r="12" spans="1:8">
      <c r="A12" s="3" t="s">
        <v>179</v>
      </c>
      <c r="B12" s="3" t="s">
        <v>180</v>
      </c>
      <c r="C12" s="3" t="s">
        <v>54</v>
      </c>
      <c r="D12" s="27">
        <v>46361</v>
      </c>
      <c r="E12" s="27"/>
      <c r="F12" s="3" t="s">
        <v>113</v>
      </c>
      <c r="G12" s="3" t="s">
        <v>39</v>
      </c>
      <c r="H12" s="3"/>
    </row>
    <row r="13" spans="1:8">
      <c r="A13" s="3" t="s">
        <v>181</v>
      </c>
      <c r="B13" s="3" t="s">
        <v>182</v>
      </c>
      <c r="C13" s="3" t="s">
        <v>183</v>
      </c>
      <c r="D13" s="27">
        <v>46341</v>
      </c>
      <c r="E13" s="27">
        <v>46338</v>
      </c>
      <c r="F13" s="3" t="s">
        <v>68</v>
      </c>
      <c r="G13" s="3" t="s">
        <v>184</v>
      </c>
      <c r="H13" s="3" t="s">
        <v>185</v>
      </c>
    </row>
    <row r="14" spans="1:8">
      <c r="A14" s="3" t="s">
        <v>186</v>
      </c>
      <c r="B14" s="3" t="s">
        <v>187</v>
      </c>
      <c r="C14" s="3" t="s">
        <v>188</v>
      </c>
      <c r="D14" s="27">
        <v>46357</v>
      </c>
      <c r="E14" s="27"/>
      <c r="F14" s="3" t="s">
        <v>68</v>
      </c>
      <c r="G14" s="3" t="s">
        <v>39</v>
      </c>
      <c r="H14" s="3"/>
    </row>
    <row r="15" spans="1:8">
      <c r="A15" s="3" t="s">
        <v>189</v>
      </c>
      <c r="B15" s="3" t="s">
        <v>190</v>
      </c>
      <c r="C15" s="3" t="s">
        <v>48</v>
      </c>
      <c r="D15" s="27">
        <v>46351</v>
      </c>
      <c r="E15" s="27">
        <v>46350</v>
      </c>
      <c r="F15" s="3" t="s">
        <v>68</v>
      </c>
      <c r="G15" s="3" t="s">
        <v>184</v>
      </c>
      <c r="H15" s="3" t="s">
        <v>191</v>
      </c>
    </row>
    <row r="16" spans="1:8">
      <c r="A16" s="3" t="s">
        <v>192</v>
      </c>
      <c r="B16" s="3" t="s">
        <v>193</v>
      </c>
      <c r="C16" s="3" t="s">
        <v>40</v>
      </c>
      <c r="D16" s="27">
        <v>46364</v>
      </c>
      <c r="E16" s="27"/>
      <c r="F16" s="3" t="s">
        <v>68</v>
      </c>
      <c r="G16" s="3" t="s">
        <v>39</v>
      </c>
      <c r="H16" s="3" t="s">
        <v>194</v>
      </c>
    </row>
    <row r="17" spans="1:8">
      <c r="A17" s="3" t="s">
        <v>195</v>
      </c>
      <c r="B17" s="3" t="s">
        <v>196</v>
      </c>
      <c r="C17" s="3" t="s">
        <v>57</v>
      </c>
      <c r="D17" s="27">
        <v>46366</v>
      </c>
      <c r="E17" s="27"/>
      <c r="F17" s="3" t="s">
        <v>113</v>
      </c>
      <c r="G17" s="3" t="s">
        <v>39</v>
      </c>
      <c r="H17" s="3"/>
    </row>
    <row r="18" spans="1:8">
      <c r="A18" s="3" t="s">
        <v>197</v>
      </c>
      <c r="B18" s="3" t="s">
        <v>198</v>
      </c>
      <c r="C18" s="3" t="s">
        <v>40</v>
      </c>
      <c r="D18" s="27">
        <v>46367</v>
      </c>
      <c r="E18" s="27"/>
      <c r="F18" s="3" t="s">
        <v>68</v>
      </c>
      <c r="G18" s="3" t="s">
        <v>39</v>
      </c>
      <c r="H18" s="3" t="s">
        <v>199</v>
      </c>
    </row>
    <row r="19" spans="1:8">
      <c r="A19" s="3"/>
      <c r="B19" s="3"/>
      <c r="C19" s="3"/>
      <c r="D19" s="27"/>
      <c r="E19" s="27"/>
      <c r="F19" s="3"/>
      <c r="G19" s="3"/>
      <c r="H19" s="3"/>
    </row>
    <row r="20" spans="1:8">
      <c r="A20" s="3"/>
      <c r="B20" s="3"/>
      <c r="C20" s="3"/>
      <c r="D20" s="27"/>
      <c r="E20" s="27"/>
      <c r="F20" s="3"/>
      <c r="G20" s="3"/>
      <c r="H20" s="3"/>
    </row>
    <row r="21" spans="1:8">
      <c r="A21" s="3"/>
      <c r="B21" s="3"/>
      <c r="C21" s="3"/>
      <c r="D21" s="27"/>
      <c r="E21" s="27"/>
      <c r="F21" s="3"/>
      <c r="G21" s="3"/>
      <c r="H21" s="3"/>
    </row>
    <row r="22" spans="1:8">
      <c r="A22" s="3"/>
      <c r="B22" s="3"/>
      <c r="C22" s="3"/>
      <c r="D22" s="27"/>
      <c r="E22" s="27"/>
      <c r="F22" s="3"/>
      <c r="G22" s="3"/>
      <c r="H22" s="3"/>
    </row>
    <row r="23" spans="1:8">
      <c r="A23" s="3"/>
      <c r="B23" s="3"/>
      <c r="C23" s="3"/>
      <c r="D23" s="27"/>
      <c r="E23" s="27"/>
      <c r="F23" s="3"/>
      <c r="G23" s="3"/>
      <c r="H23" s="3"/>
    </row>
    <row r="24" spans="1:8">
      <c r="A24" s="3"/>
      <c r="B24" s="3"/>
      <c r="C24" s="3"/>
      <c r="D24" s="27"/>
      <c r="E24" s="27"/>
      <c r="F24" s="3"/>
      <c r="G24" s="3"/>
      <c r="H24" s="3"/>
    </row>
    <row r="25" spans="1:8">
      <c r="A25" s="3"/>
      <c r="B25" s="3"/>
      <c r="C25" s="3"/>
      <c r="D25" s="27"/>
      <c r="E25" s="27"/>
      <c r="F25" s="3"/>
      <c r="G25" s="3"/>
      <c r="H25" s="3"/>
    </row>
    <row r="26" spans="1:8">
      <c r="A26" s="3"/>
      <c r="B26" s="3"/>
      <c r="C26" s="3"/>
      <c r="D26" s="27"/>
      <c r="E26" s="27"/>
      <c r="F26" s="3"/>
      <c r="G26" s="3"/>
      <c r="H26" s="3"/>
    </row>
    <row r="27" spans="1:8">
      <c r="A27" s="3"/>
      <c r="B27" s="3"/>
      <c r="C27" s="3"/>
      <c r="D27" s="27"/>
      <c r="E27" s="27"/>
      <c r="F27" s="3"/>
      <c r="G27" s="3"/>
      <c r="H27" s="3"/>
    </row>
    <row r="28" spans="1:8">
      <c r="A28" s="3"/>
      <c r="B28" s="3"/>
      <c r="C28" s="3"/>
      <c r="D28" s="27"/>
      <c r="E28" s="27"/>
      <c r="F28" s="3"/>
      <c r="G28" s="3"/>
      <c r="H28" s="3"/>
    </row>
    <row r="29" spans="1:8">
      <c r="A29" s="3"/>
      <c r="B29" s="3"/>
      <c r="C29" s="3"/>
      <c r="D29" s="27"/>
      <c r="E29" s="27"/>
      <c r="F29" s="3"/>
      <c r="G29" s="3"/>
      <c r="H29" s="3"/>
    </row>
    <row r="30" spans="1:8">
      <c r="A30" s="3"/>
      <c r="B30" s="3"/>
      <c r="C30" s="3"/>
      <c r="D30" s="27"/>
      <c r="E30" s="27"/>
      <c r="F30" s="3"/>
      <c r="G30" s="3"/>
      <c r="H30" s="3"/>
    </row>
    <row r="31" spans="1:8">
      <c r="A31" s="3"/>
      <c r="B31" s="3"/>
      <c r="C31" s="3"/>
      <c r="D31" s="27"/>
      <c r="E31" s="27"/>
      <c r="F31" s="3"/>
      <c r="G31" s="3"/>
      <c r="H31" s="3"/>
    </row>
    <row r="32" spans="1:8">
      <c r="A32" s="3"/>
      <c r="B32" s="3"/>
      <c r="C32" s="3"/>
      <c r="D32" s="27"/>
      <c r="E32" s="27"/>
      <c r="F32" s="3"/>
      <c r="G32" s="3"/>
      <c r="H32" s="3"/>
    </row>
    <row r="33" spans="1:8">
      <c r="A33" s="3"/>
      <c r="B33" s="3"/>
      <c r="C33" s="3"/>
      <c r="D33" s="27"/>
      <c r="E33" s="27"/>
      <c r="F33" s="3"/>
      <c r="G33" s="3"/>
      <c r="H33" s="3"/>
    </row>
    <row r="34" spans="1:8">
      <c r="A34" s="3"/>
      <c r="B34" s="3"/>
      <c r="C34" s="3"/>
      <c r="D34" s="27"/>
      <c r="E34" s="27"/>
      <c r="F34" s="3"/>
      <c r="G34" s="3"/>
      <c r="H34" s="3"/>
    </row>
    <row r="35" spans="1:8">
      <c r="A35" s="3"/>
      <c r="B35" s="3"/>
      <c r="C35" s="3"/>
      <c r="D35" s="27"/>
      <c r="E35" s="27"/>
      <c r="F35" s="3"/>
      <c r="G35" s="3"/>
      <c r="H35" s="3"/>
    </row>
    <row r="36" spans="1:8">
      <c r="A36" s="3"/>
      <c r="B36" s="3"/>
      <c r="C36" s="3"/>
      <c r="D36" s="27"/>
      <c r="E36" s="27"/>
      <c r="F36" s="3"/>
      <c r="G36" s="3"/>
      <c r="H36" s="3"/>
    </row>
    <row r="37" spans="1:8">
      <c r="A37" s="3"/>
      <c r="B37" s="3"/>
      <c r="C37" s="3"/>
      <c r="D37" s="27"/>
      <c r="E37" s="27"/>
      <c r="F37" s="3"/>
      <c r="G37" s="3"/>
      <c r="H37" s="3"/>
    </row>
    <row r="38" spans="1:8">
      <c r="A38" s="3"/>
      <c r="B38" s="3"/>
      <c r="C38" s="3"/>
      <c r="D38" s="27"/>
      <c r="E38" s="27"/>
      <c r="F38" s="3"/>
      <c r="G38" s="3"/>
      <c r="H38" s="3"/>
    </row>
    <row r="39" spans="1:8">
      <c r="A39" s="3"/>
      <c r="B39" s="3"/>
      <c r="C39" s="3"/>
      <c r="D39" s="27"/>
      <c r="E39" s="27"/>
      <c r="F39" s="3"/>
      <c r="G39" s="3"/>
      <c r="H39" s="3"/>
    </row>
    <row r="40" spans="1:8">
      <c r="A40" s="3"/>
      <c r="B40" s="3"/>
      <c r="C40" s="3"/>
      <c r="D40" s="27"/>
      <c r="E40" s="27"/>
      <c r="F40" s="3"/>
      <c r="G40" s="3"/>
      <c r="H40" s="3"/>
    </row>
    <row r="41" spans="1:8">
      <c r="A41" s="3"/>
      <c r="B41" s="3"/>
      <c r="C41" s="3"/>
      <c r="D41" s="27"/>
      <c r="E41" s="27"/>
      <c r="F41" s="3"/>
      <c r="G41" s="3"/>
      <c r="H41" s="3"/>
    </row>
    <row r="42" spans="1:8">
      <c r="A42" s="3"/>
      <c r="B42" s="3"/>
      <c r="C42" s="3"/>
      <c r="D42" s="27"/>
      <c r="E42" s="27"/>
      <c r="F42" s="3"/>
      <c r="G42" s="3"/>
      <c r="H42" s="3"/>
    </row>
    <row r="43" spans="1:8">
      <c r="A43" s="3"/>
      <c r="B43" s="3"/>
      <c r="C43" s="3"/>
      <c r="D43" s="27"/>
      <c r="E43" s="27"/>
      <c r="F43" s="3"/>
      <c r="G43" s="3"/>
      <c r="H43" s="3"/>
    </row>
    <row r="44" spans="1:8">
      <c r="A44" s="3"/>
      <c r="B44" s="3"/>
      <c r="C44" s="3"/>
      <c r="D44" s="27"/>
      <c r="E44" s="27"/>
      <c r="F44" s="3"/>
      <c r="G44" s="3"/>
      <c r="H44" s="3"/>
    </row>
    <row r="45" spans="1:8">
      <c r="A45" s="3"/>
      <c r="B45" s="3"/>
      <c r="C45" s="3"/>
      <c r="D45" s="27"/>
      <c r="E45" s="27"/>
      <c r="F45" s="3"/>
      <c r="G45" s="3"/>
      <c r="H45" s="3"/>
    </row>
    <row r="46" spans="1:8">
      <c r="A46" s="3"/>
      <c r="B46" s="3"/>
      <c r="C46" s="3"/>
      <c r="D46" s="27"/>
      <c r="E46" s="27"/>
      <c r="F46" s="3"/>
      <c r="G46" s="3"/>
      <c r="H46" s="3"/>
    </row>
    <row r="47" spans="1:8">
      <c r="A47" s="3"/>
      <c r="B47" s="3"/>
      <c r="C47" s="3"/>
      <c r="D47" s="27"/>
      <c r="E47" s="27"/>
      <c r="F47" s="3"/>
      <c r="G47" s="3"/>
      <c r="H47" s="3"/>
    </row>
    <row r="48" spans="1:8">
      <c r="A48" s="3"/>
      <c r="B48" s="3"/>
      <c r="C48" s="3"/>
      <c r="D48" s="27"/>
      <c r="E48" s="27"/>
      <c r="F48" s="3"/>
      <c r="G48" s="3"/>
      <c r="H48" s="3"/>
    </row>
    <row r="49" spans="1:8">
      <c r="A49" s="3"/>
      <c r="B49" s="3"/>
      <c r="C49" s="3"/>
      <c r="D49" s="27"/>
      <c r="E49" s="27"/>
      <c r="F49" s="3"/>
      <c r="G49" s="3"/>
      <c r="H49" s="3"/>
    </row>
    <row r="50" spans="1:8">
      <c r="A50" s="3"/>
      <c r="B50" s="3"/>
      <c r="C50" s="3"/>
      <c r="D50" s="27"/>
      <c r="E50" s="27"/>
      <c r="F50" s="3"/>
      <c r="G50" s="3"/>
      <c r="H50" s="3"/>
    </row>
    <row r="51" spans="1:8">
      <c r="A51" s="3"/>
      <c r="B51" s="3"/>
      <c r="C51" s="3"/>
      <c r="D51" s="27"/>
      <c r="E51" s="27"/>
      <c r="F51" s="3"/>
      <c r="G51" s="3"/>
      <c r="H51" s="3"/>
    </row>
    <row r="52" spans="1:8">
      <c r="A52" s="3"/>
      <c r="B52" s="3"/>
      <c r="C52" s="3"/>
      <c r="D52" s="27"/>
      <c r="E52" s="27"/>
      <c r="F52" s="3"/>
      <c r="G52" s="3"/>
      <c r="H52" s="3"/>
    </row>
    <row r="53" spans="1:8">
      <c r="A53" s="3"/>
      <c r="B53" s="3"/>
      <c r="C53" s="3"/>
      <c r="D53" s="27"/>
      <c r="E53" s="27"/>
      <c r="F53" s="3"/>
      <c r="G53" s="3"/>
      <c r="H53" s="3"/>
    </row>
    <row r="54" spans="1:8">
      <c r="A54" s="3"/>
      <c r="B54" s="3"/>
      <c r="C54" s="3"/>
      <c r="D54" s="27"/>
      <c r="E54" s="27"/>
      <c r="F54" s="3"/>
      <c r="G54" s="3"/>
      <c r="H54" s="3"/>
    </row>
    <row r="55" spans="1:8">
      <c r="A55" s="3"/>
      <c r="B55" s="3"/>
      <c r="C55" s="3"/>
      <c r="D55" s="27"/>
      <c r="E55" s="27"/>
      <c r="F55" s="3"/>
      <c r="G55" s="3"/>
      <c r="H55" s="3"/>
    </row>
    <row r="56" spans="1:8">
      <c r="A56" s="3"/>
      <c r="B56" s="3"/>
      <c r="C56" s="3"/>
      <c r="D56" s="27"/>
      <c r="E56" s="27"/>
      <c r="F56" s="3"/>
      <c r="G56" s="3"/>
      <c r="H56" s="3"/>
    </row>
    <row r="57" spans="1:8">
      <c r="A57" s="3"/>
      <c r="B57" s="3"/>
      <c r="C57" s="3"/>
      <c r="D57" s="27"/>
      <c r="E57" s="27"/>
      <c r="F57" s="3"/>
      <c r="G57" s="3"/>
      <c r="H57" s="3"/>
    </row>
    <row r="58" spans="1:8">
      <c r="A58" s="3"/>
      <c r="B58" s="3"/>
      <c r="C58" s="3"/>
      <c r="D58" s="27"/>
      <c r="E58" s="27"/>
      <c r="F58" s="3"/>
      <c r="G58" s="3"/>
      <c r="H58" s="3"/>
    </row>
    <row r="59" spans="1:8">
      <c r="A59" s="3"/>
      <c r="B59" s="3"/>
      <c r="C59" s="3"/>
      <c r="D59" s="27"/>
      <c r="E59" s="27"/>
      <c r="F59" s="3"/>
      <c r="G59" s="3"/>
      <c r="H59" s="3"/>
    </row>
    <row r="60" spans="1:8">
      <c r="A60" s="3"/>
      <c r="B60" s="3"/>
      <c r="C60" s="3"/>
      <c r="D60" s="27"/>
      <c r="E60" s="27"/>
      <c r="F60" s="3"/>
      <c r="G60" s="3"/>
      <c r="H60" s="3"/>
    </row>
    <row r="61" spans="1:8">
      <c r="A61" s="3"/>
      <c r="B61" s="3"/>
      <c r="C61" s="3"/>
      <c r="D61" s="27"/>
      <c r="E61" s="27"/>
      <c r="F61" s="3"/>
      <c r="G61" s="3"/>
      <c r="H61" s="3"/>
    </row>
    <row r="62" spans="1:8">
      <c r="A62" s="3"/>
      <c r="B62" s="3"/>
      <c r="C62" s="3"/>
      <c r="D62" s="27"/>
      <c r="E62" s="27"/>
      <c r="F62" s="3"/>
      <c r="G62" s="3"/>
      <c r="H62" s="3"/>
    </row>
    <row r="63" spans="1:8">
      <c r="A63" s="3"/>
      <c r="B63" s="3"/>
      <c r="C63" s="3"/>
      <c r="D63" s="27"/>
      <c r="E63" s="27"/>
      <c r="F63" s="3"/>
      <c r="G63" s="3"/>
      <c r="H63" s="3"/>
    </row>
    <row r="64" spans="1:8">
      <c r="A64" s="3"/>
      <c r="B64" s="3"/>
      <c r="C64" s="3"/>
      <c r="D64" s="27"/>
      <c r="E64" s="27"/>
      <c r="F64" s="3"/>
      <c r="G64" s="3"/>
      <c r="H64" s="3"/>
    </row>
    <row r="65" spans="1:8">
      <c r="A65" s="3"/>
      <c r="B65" s="3"/>
      <c r="C65" s="3"/>
      <c r="D65" s="27"/>
      <c r="E65" s="27"/>
      <c r="F65" s="3"/>
      <c r="G65" s="3"/>
      <c r="H65" s="3"/>
    </row>
    <row r="66" spans="1:8">
      <c r="A66" s="3"/>
      <c r="B66" s="3"/>
      <c r="C66" s="3"/>
      <c r="D66" s="27"/>
      <c r="E66" s="27"/>
      <c r="F66" s="3"/>
      <c r="G66" s="3"/>
      <c r="H66" s="3"/>
    </row>
    <row r="67" spans="1:8">
      <c r="A67" s="3"/>
      <c r="B67" s="3"/>
      <c r="C67" s="3"/>
      <c r="D67" s="27"/>
      <c r="E67" s="27"/>
      <c r="F67" s="3"/>
      <c r="G67" s="3"/>
      <c r="H67" s="3"/>
    </row>
    <row r="68" spans="1:8">
      <c r="A68" s="3"/>
      <c r="B68" s="3"/>
      <c r="C68" s="3"/>
      <c r="D68" s="27"/>
      <c r="E68" s="27"/>
      <c r="F68" s="3"/>
      <c r="G68" s="3"/>
      <c r="H68" s="3"/>
    </row>
    <row r="69" spans="1:8">
      <c r="A69" s="3"/>
      <c r="B69" s="3"/>
      <c r="C69" s="3"/>
      <c r="D69" s="27"/>
      <c r="E69" s="27"/>
      <c r="F69" s="3"/>
      <c r="G69" s="3"/>
      <c r="H69" s="3"/>
    </row>
    <row r="70" spans="1:8">
      <c r="A70" s="3"/>
      <c r="B70" s="3"/>
      <c r="C70" s="3"/>
      <c r="D70" s="27"/>
      <c r="E70" s="27"/>
      <c r="F70" s="3"/>
      <c r="G70" s="3"/>
      <c r="H70" s="3"/>
    </row>
    <row r="71" spans="1:8">
      <c r="A71" s="3"/>
      <c r="B71" s="3"/>
      <c r="C71" s="3"/>
      <c r="D71" s="27"/>
      <c r="E71" s="27"/>
      <c r="F71" s="3"/>
      <c r="G71" s="3"/>
      <c r="H71" s="3"/>
    </row>
    <row r="72" spans="1:8">
      <c r="A72" s="3"/>
      <c r="B72" s="3"/>
      <c r="C72" s="3"/>
      <c r="D72" s="27"/>
      <c r="E72" s="27"/>
      <c r="F72" s="3"/>
      <c r="G72" s="3"/>
      <c r="H72" s="3"/>
    </row>
    <row r="73" spans="1:8">
      <c r="A73" s="3"/>
      <c r="B73" s="3"/>
      <c r="C73" s="3"/>
      <c r="D73" s="27"/>
      <c r="E73" s="27"/>
      <c r="F73" s="3"/>
      <c r="G73" s="3"/>
      <c r="H73" s="3"/>
    </row>
    <row r="74" spans="1:8">
      <c r="A74" s="3"/>
      <c r="B74" s="3"/>
      <c r="C74" s="3"/>
      <c r="D74" s="27"/>
      <c r="E74" s="27"/>
      <c r="F74" s="3"/>
      <c r="G74" s="3"/>
      <c r="H74" s="3"/>
    </row>
    <row r="75" spans="1:8">
      <c r="A75" s="3"/>
      <c r="B75" s="3"/>
      <c r="C75" s="3"/>
      <c r="D75" s="27"/>
      <c r="E75" s="27"/>
      <c r="F75" s="3"/>
      <c r="G75" s="3"/>
      <c r="H75" s="3"/>
    </row>
    <row r="76" spans="1:8">
      <c r="A76" s="3"/>
      <c r="B76" s="3"/>
      <c r="C76" s="3"/>
      <c r="D76" s="27"/>
      <c r="E76" s="27"/>
      <c r="F76" s="3"/>
      <c r="G76" s="3"/>
      <c r="H76" s="3"/>
    </row>
    <row r="77" spans="1:8">
      <c r="A77" s="3"/>
      <c r="B77" s="3"/>
      <c r="C77" s="3"/>
      <c r="D77" s="27"/>
      <c r="E77" s="27"/>
      <c r="F77" s="3"/>
      <c r="G77" s="3"/>
      <c r="H77" s="3"/>
    </row>
    <row r="78" spans="1:8">
      <c r="A78" s="3"/>
      <c r="B78" s="3"/>
      <c r="C78" s="3"/>
      <c r="D78" s="27"/>
      <c r="E78" s="27"/>
      <c r="F78" s="3"/>
      <c r="G78" s="3"/>
      <c r="H78" s="3"/>
    </row>
    <row r="79" spans="1:8">
      <c r="A79" s="3"/>
      <c r="B79" s="3"/>
      <c r="C79" s="3"/>
      <c r="D79" s="27"/>
      <c r="E79" s="27"/>
      <c r="F79" s="3"/>
      <c r="G79" s="3"/>
      <c r="H79" s="3"/>
    </row>
    <row r="80" spans="1:8">
      <c r="A80" s="3"/>
      <c r="B80" s="3"/>
      <c r="C80" s="3"/>
      <c r="D80" s="27"/>
      <c r="E80" s="27"/>
      <c r="F80" s="3"/>
      <c r="G80" s="3"/>
      <c r="H80" s="3"/>
    </row>
    <row r="81" spans="1:8">
      <c r="A81" s="3"/>
      <c r="B81" s="3"/>
      <c r="C81" s="3"/>
      <c r="D81" s="27"/>
      <c r="E81" s="27"/>
      <c r="F81" s="3"/>
      <c r="G81" s="3"/>
      <c r="H81" s="3"/>
    </row>
  </sheetData>
  <mergeCells count="6">
    <mergeCell ref="B7:C7"/>
    <mergeCell ref="A1:H1"/>
    <mergeCell ref="A2:H2"/>
    <mergeCell ref="B4:C4"/>
    <mergeCell ref="B5:C5"/>
    <mergeCell ref="B6:C6"/>
  </mergeCells>
  <conditionalFormatting sqref="A10:H81">
    <cfRule type="containsBlanks" dxfId="0" priority="1">
      <formula>LEN(TRIM(A10))=0</formula>
    </cfRule>
  </conditionalFormatting>
  <dataValidations count="1">
    <dataValidation type="list" sqref="G10:G81" xr:uid="{00000000-0002-0000-0500-000000000000}">
      <formula1>"Open,Requested,Received,Complete,N/A"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Start Here</vt:lpstr>
      <vt:lpstr>Lists</vt:lpstr>
      <vt:lpstr>Dashboard</vt:lpstr>
      <vt:lpstr>Defects Register</vt:lpstr>
      <vt:lpstr>Room Checklist</vt:lpstr>
      <vt:lpstr>Handover Pack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 Harvey</cp:lastModifiedBy>
  <dcterms:modified xsi:type="dcterms:W3CDTF">2026-06-22T11:00:59Z</dcterms:modified>
</cp:coreProperties>
</file>